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.net\5295\5295\"/>
    </mc:Choice>
  </mc:AlternateContent>
  <xr:revisionPtr revIDLastSave="0" documentId="13_ncr:1_{305635FC-D955-4FCB-9B1B-6913212EA0F2}" xr6:coauthVersionLast="45" xr6:coauthVersionMax="45" xr10:uidLastSave="{00000000-0000-0000-0000-000000000000}"/>
  <bookViews>
    <workbookView xWindow="135" yWindow="240" windowWidth="28230" windowHeight="15375" tabRatio="340" xr2:uid="{84177410-3B8B-4A64-927C-CB31145F2891}"/>
  </bookViews>
  <sheets>
    <sheet name="Sheet1" sheetId="1" r:id="rId1"/>
  </sheets>
  <definedNames>
    <definedName name="A">Sheet1!$A$1:$Q$39</definedName>
    <definedName name="_xlnm.Print_Area" localSheetId="0">Sheet1!$A$1:$R$38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" i="1" l="1"/>
  <c r="AR3" i="1"/>
  <c r="AQ3" i="1"/>
  <c r="AP3" i="1"/>
  <c r="AO3" i="1"/>
  <c r="AN3" i="1"/>
  <c r="AM3" i="1"/>
  <c r="AL3" i="1"/>
  <c r="AK3" i="1"/>
  <c r="AJ3" i="1"/>
  <c r="AI3" i="1"/>
  <c r="AG3" i="1"/>
  <c r="AF3" i="1"/>
  <c r="AE3" i="1"/>
  <c r="AD3" i="1"/>
  <c r="AC3" i="1"/>
  <c r="AB3" i="1"/>
  <c r="AA3" i="1"/>
  <c r="Z3" i="1"/>
  <c r="Y3" i="1"/>
  <c r="X3" i="1"/>
  <c r="W3" i="1"/>
  <c r="T3" i="1"/>
  <c r="U3" i="1"/>
  <c r="E28" i="1"/>
  <c r="E22" i="1"/>
  <c r="N7" i="1"/>
  <c r="N6" i="1"/>
  <c r="N5" i="1"/>
  <c r="N28" i="1"/>
  <c r="N27" i="1"/>
  <c r="N26" i="1"/>
  <c r="N23" i="1"/>
  <c r="N22" i="1"/>
  <c r="U35" i="1"/>
  <c r="V35" i="1"/>
  <c r="W35" i="1"/>
  <c r="E17" i="1" s="1"/>
  <c r="X35" i="1"/>
  <c r="E18" i="1" s="1"/>
  <c r="Y35" i="1"/>
  <c r="E19" i="1" s="1"/>
  <c r="Z35" i="1"/>
  <c r="E20" i="1" s="1"/>
  <c r="AA35" i="1"/>
  <c r="E21" i="1" s="1"/>
  <c r="AB35" i="1"/>
  <c r="AC35" i="1"/>
  <c r="E23" i="1" s="1"/>
  <c r="AD35" i="1"/>
  <c r="E24" i="1" s="1"/>
  <c r="AE35" i="1"/>
  <c r="E25" i="1" s="1"/>
  <c r="AF35" i="1"/>
  <c r="E26" i="1" s="1"/>
  <c r="AG35" i="1"/>
  <c r="E27" i="1" s="1"/>
  <c r="AH35" i="1"/>
  <c r="AI35" i="1"/>
  <c r="N17" i="1" s="1"/>
  <c r="AJ35" i="1"/>
  <c r="N18" i="1" s="1"/>
  <c r="AK35" i="1"/>
  <c r="N19" i="1" s="1"/>
  <c r="AL35" i="1"/>
  <c r="N20" i="1" s="1"/>
  <c r="AM35" i="1"/>
  <c r="N21" i="1" s="1"/>
  <c r="AN35" i="1"/>
  <c r="AO35" i="1"/>
  <c r="AP35" i="1"/>
  <c r="N24" i="1" s="1"/>
  <c r="AQ35" i="1"/>
  <c r="N25" i="1" s="1"/>
  <c r="AR35" i="1"/>
  <c r="AS35" i="1"/>
  <c r="AT35" i="1"/>
  <c r="T35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4" i="1"/>
  <c r="S4" i="1" l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N34" i="1" l="1"/>
  <c r="E34" i="1"/>
  <c r="N13" i="1"/>
  <c r="E13" i="1"/>
  <c r="E36" i="1" s="1"/>
  <c r="N36" i="1" l="1"/>
  <c r="N38" i="1" s="1"/>
</calcChain>
</file>

<file path=xl/sharedStrings.xml><?xml version="1.0" encoding="utf-8"?>
<sst xmlns="http://schemas.openxmlformats.org/spreadsheetml/2006/main" count="56" uniqueCount="50">
  <si>
    <t>年</t>
    <rPh sb="0" eb="1">
      <t>ネン</t>
    </rPh>
    <phoneticPr fontId="2"/>
  </si>
  <si>
    <t>月</t>
    <rPh sb="0" eb="1">
      <t>ツキ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</si>
  <si>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</si>
  <si>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</si>
  <si>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収入合計：</t>
    <rPh sb="0" eb="2">
      <t>シュウニュウ</t>
    </rPh>
    <rPh sb="2" eb="4">
      <t>ゴウケイ</t>
    </rPh>
    <phoneticPr fontId="2"/>
  </si>
  <si>
    <t>特別費合計：</t>
    <rPh sb="0" eb="2">
      <t>トクベツ</t>
    </rPh>
    <rPh sb="2" eb="3">
      <t>ヒ</t>
    </rPh>
    <rPh sb="3" eb="5">
      <t>ゴウケイ</t>
    </rPh>
    <phoneticPr fontId="2"/>
  </si>
  <si>
    <t>家 計 簿</t>
    <rPh sb="0" eb="1">
      <t>イエ</t>
    </rPh>
    <rPh sb="2" eb="3">
      <t>ケイ</t>
    </rPh>
    <rPh sb="4" eb="5">
      <t>ボ</t>
    </rPh>
    <phoneticPr fontId="2"/>
  </si>
  <si>
    <t>収 入</t>
    <rPh sb="0" eb="1">
      <t>オサム</t>
    </rPh>
    <rPh sb="2" eb="3">
      <t>ニュウ</t>
    </rPh>
    <phoneticPr fontId="2"/>
  </si>
  <si>
    <t>特 別 費（支出）</t>
    <rPh sb="0" eb="1">
      <t>トク</t>
    </rPh>
    <rPh sb="2" eb="3">
      <t>ベツ</t>
    </rPh>
    <rPh sb="4" eb="5">
      <t>ヒ</t>
    </rPh>
    <rPh sb="6" eb="8">
      <t>シシュツ</t>
    </rPh>
    <phoneticPr fontId="2"/>
  </si>
  <si>
    <t>固 定 費（支出）</t>
    <rPh sb="0" eb="1">
      <t>コ</t>
    </rPh>
    <rPh sb="2" eb="3">
      <t>サダム</t>
    </rPh>
    <rPh sb="4" eb="5">
      <t>ヒ</t>
    </rPh>
    <rPh sb="6" eb="8">
      <t>シシュツ</t>
    </rPh>
    <phoneticPr fontId="2"/>
  </si>
  <si>
    <t>流 動 費（支出）</t>
    <rPh sb="0" eb="1">
      <t>リュウ</t>
    </rPh>
    <rPh sb="2" eb="3">
      <t>ドウ</t>
    </rPh>
    <rPh sb="4" eb="5">
      <t>ヒ</t>
    </rPh>
    <rPh sb="6" eb="8">
      <t>シシュツ</t>
    </rPh>
    <phoneticPr fontId="2"/>
  </si>
  <si>
    <t>固定費合計：</t>
    <rPh sb="0" eb="2">
      <t>コテイ</t>
    </rPh>
    <rPh sb="2" eb="3">
      <t>ヒ</t>
    </rPh>
    <rPh sb="3" eb="5">
      <t>ゴウケイ</t>
    </rPh>
    <phoneticPr fontId="2"/>
  </si>
  <si>
    <t>流動費合計：</t>
    <rPh sb="0" eb="2">
      <t>リュウドウ</t>
    </rPh>
    <rPh sb="2" eb="3">
      <t>ヒ</t>
    </rPh>
    <rPh sb="3" eb="5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</si>
  <si>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</si>
  <si>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</si>
  <si>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残　　高</t>
    <rPh sb="0" eb="1">
      <t>ザン</t>
    </rPh>
    <rPh sb="3" eb="4">
      <t>タカ</t>
    </rPh>
    <phoneticPr fontId="2"/>
  </si>
  <si>
    <t>給与</t>
    <rPh sb="0" eb="2">
      <t>キュウヨ</t>
    </rPh>
    <phoneticPr fontId="2"/>
  </si>
  <si>
    <t>ボーナス</t>
    <phoneticPr fontId="2"/>
  </si>
  <si>
    <t>副業</t>
    <rPh sb="0" eb="2">
      <t>フクギョウ</t>
    </rPh>
    <phoneticPr fontId="2"/>
  </si>
  <si>
    <t>冠婚葬祭</t>
    <rPh sb="0" eb="2">
      <t>カンコン</t>
    </rPh>
    <rPh sb="2" eb="4">
      <t>ソウサイ</t>
    </rPh>
    <phoneticPr fontId="2"/>
  </si>
  <si>
    <t>旅行</t>
    <rPh sb="0" eb="2">
      <t>リョコウ</t>
    </rPh>
    <phoneticPr fontId="2"/>
  </si>
  <si>
    <t>住居費</t>
    <rPh sb="0" eb="3">
      <t>ジュウキョヒ</t>
    </rPh>
    <phoneticPr fontId="2"/>
  </si>
  <si>
    <t>水道</t>
    <rPh sb="0" eb="2">
      <t>スイドウ</t>
    </rPh>
    <phoneticPr fontId="2"/>
  </si>
  <si>
    <t>電気代</t>
    <rPh sb="0" eb="3">
      <t>デンキダイ</t>
    </rPh>
    <phoneticPr fontId="2"/>
  </si>
  <si>
    <t>ガス代</t>
    <rPh sb="2" eb="3">
      <t>ダイ</t>
    </rPh>
    <phoneticPr fontId="2"/>
  </si>
  <si>
    <t>食費</t>
    <rPh sb="0" eb="2">
      <t>ショクヒ</t>
    </rPh>
    <phoneticPr fontId="2"/>
  </si>
  <si>
    <t>外食費</t>
    <rPh sb="0" eb="2">
      <t>ガイショク</t>
    </rPh>
    <rPh sb="2" eb="3">
      <t>ヒ</t>
    </rPh>
    <phoneticPr fontId="2"/>
  </si>
  <si>
    <t>衣服費</t>
    <rPh sb="0" eb="2">
      <t>イフク</t>
    </rPh>
    <rPh sb="2" eb="3">
      <t>ヒ</t>
    </rPh>
    <phoneticPr fontId="2"/>
  </si>
  <si>
    <t>医療費</t>
    <rPh sb="0" eb="3">
      <t>イリョウヒ</t>
    </rPh>
    <phoneticPr fontId="2"/>
  </si>
  <si>
    <t>生活用品・雑貨費</t>
    <rPh sb="0" eb="2">
      <t>セイカツ</t>
    </rPh>
    <rPh sb="2" eb="4">
      <t>ヨウヒン</t>
    </rPh>
    <rPh sb="5" eb="7">
      <t>ザッカ</t>
    </rPh>
    <rPh sb="7" eb="8">
      <t>ヒ</t>
    </rPh>
    <phoneticPr fontId="2"/>
  </si>
  <si>
    <t>教育・習い事費</t>
    <rPh sb="0" eb="2">
      <t>キョウイク</t>
    </rPh>
    <rPh sb="3" eb="4">
      <t>ナラ</t>
    </rPh>
    <rPh sb="5" eb="6">
      <t>ゴト</t>
    </rPh>
    <rPh sb="6" eb="7">
      <t>ヒ</t>
    </rPh>
    <phoneticPr fontId="2"/>
  </si>
  <si>
    <t>美容費</t>
    <rPh sb="0" eb="2">
      <t>ビヨウ</t>
    </rPh>
    <rPh sb="2" eb="3">
      <t>ヒ</t>
    </rPh>
    <phoneticPr fontId="2"/>
  </si>
  <si>
    <t>交通費</t>
    <rPh sb="0" eb="3">
      <t>コウツウヒ</t>
    </rPh>
    <phoneticPr fontId="2"/>
  </si>
  <si>
    <t>ガソリン代</t>
    <rPh sb="4" eb="5">
      <t>ダイ</t>
    </rPh>
    <phoneticPr fontId="2"/>
  </si>
  <si>
    <t>税金</t>
    <rPh sb="0" eb="2">
      <t>ゼイキン</t>
    </rPh>
    <phoneticPr fontId="2"/>
  </si>
  <si>
    <t>保険料</t>
    <rPh sb="0" eb="3">
      <t>ホケンリョウ</t>
    </rPh>
    <phoneticPr fontId="2"/>
  </si>
  <si>
    <t>こづかい</t>
    <phoneticPr fontId="2"/>
  </si>
  <si>
    <t>貯金</t>
    <rPh sb="0" eb="2">
      <t>チョキン</t>
    </rPh>
    <phoneticPr fontId="2"/>
  </si>
  <si>
    <t>通信費</t>
    <rPh sb="0" eb="3">
      <t>ツウシンヒ</t>
    </rPh>
    <phoneticPr fontId="2"/>
  </si>
  <si>
    <t>カーローン</t>
    <phoneticPr fontId="2"/>
  </si>
  <si>
    <t>駐車場代</t>
    <rPh sb="0" eb="3">
      <t>チュウシャジョウ</t>
    </rPh>
    <rPh sb="3" eb="4">
      <t>ダイ</t>
    </rPh>
    <phoneticPr fontId="2"/>
  </si>
  <si>
    <t>娯楽・レジャー費</t>
    <rPh sb="0" eb="2">
      <t>ゴラク</t>
    </rPh>
    <rPh sb="7" eb="8">
      <t>ヒ</t>
    </rPh>
    <phoneticPr fontId="2"/>
  </si>
  <si>
    <t>交際費</t>
    <rPh sb="0" eb="2">
      <t>コウサイ</t>
    </rPh>
    <rPh sb="2" eb="3">
      <t>ヒ</t>
    </rPh>
    <phoneticPr fontId="2"/>
  </si>
  <si>
    <t>支出計算シート</t>
    <rPh sb="0" eb="2">
      <t>シシュツ</t>
    </rPh>
    <rPh sb="2" eb="4">
      <t>ケイサン</t>
    </rPh>
    <phoneticPr fontId="2"/>
  </si>
  <si>
    <t>特別費</t>
    <rPh sb="0" eb="2">
      <t>トクベツ</t>
    </rPh>
    <rPh sb="2" eb="3">
      <t>ヒ</t>
    </rPh>
    <phoneticPr fontId="2"/>
  </si>
  <si>
    <t>固定費</t>
    <rPh sb="0" eb="3">
      <t>コテイヒ</t>
    </rPh>
    <phoneticPr fontId="2"/>
  </si>
  <si>
    <t>流動費</t>
    <rPh sb="0" eb="2">
      <t>リュウドウ</t>
    </rPh>
    <rPh sb="2" eb="3">
      <t>ヒ</t>
    </rPh>
    <phoneticPr fontId="2"/>
  </si>
  <si>
    <t>費目合計：</t>
    <rPh sb="0" eb="2">
      <t>ヒモク</t>
    </rPh>
    <rPh sb="2" eb="4">
      <t>ゴウケイ</t>
    </rPh>
    <phoneticPr fontId="2"/>
  </si>
  <si>
    <t>※印刷されません</t>
    <rPh sb="1" eb="3">
      <t>インサツ</t>
    </rPh>
    <phoneticPr fontId="2"/>
  </si>
  <si>
    <t>日別合計</t>
    <rPh sb="0" eb="1">
      <t>ヒ</t>
    </rPh>
    <rPh sb="1" eb="2">
      <t>ベツ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</si>
</sst>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38" fontId="0" fillId="0" borderId="0" xfId="1" applyFo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0" fillId="0" borderId="0" xfId="0" applyAlignment="1">
      <alignment vertical="center" shrinkToFit="1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right" vertical="center"/>
    </xf>
    <xf numFmtId="176" fontId="0" fillId="0" borderId="3" xfId="0" applyNumberFormat="1" applyBorder="1">
      <alignment vertical="center"/>
    </xf>
    <xf numFmtId="38" fontId="0" fillId="0" borderId="3" xfId="1" applyFont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38" fontId="0" fillId="0" borderId="3" xfId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8617-F4DB-413E-A965-0DA6FD584C0D}">
  <dimension ref="A1:AW39"/>
  <sheetViews>
    <sheetView tabSelected="1" zoomScaleNormal="100" workbookViewId="0">
      <selection sqref="A1:B1"/>
    </sheetView>
  </sheetViews>
  <sheetFormatPr defaultRowHeight="18.75" x14ac:dyDescent="0.4"/>
  <cols>
    <col min="1" max="8" width="5.625" customWidth="1"/>
    <col min="9" max="9" width="0.75" customWidth="1"/>
    <col min="10" max="17" width="5.625" customWidth="1"/>
    <col min="18" max="18" width="4.25" customWidth="1"/>
    <col min="19" max="19" width="10.375" customWidth="1"/>
    <col min="47" max="47" width="8.5" bestFit="1" customWidth="1"/>
  </cols>
  <sheetData>
    <row r="1" spans="1:49" s="1" customFormat="1" ht="24" x14ac:dyDescent="0.4">
      <c r="A1" s="37">
        <v>2020</v>
      </c>
      <c r="B1" s="37"/>
      <c r="C1" s="1" t="s">
        <v>0</v>
      </c>
      <c r="D1" s="2">
        <v>10</v>
      </c>
      <c r="E1" s="1" t="s">
        <v>1</v>
      </c>
      <c r="F1" s="38" t="s">
        <v>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S1" s="1" t="s">
        <v>43</v>
      </c>
      <c r="U1" s="3" t="s">
        <v>48</v>
      </c>
    </row>
    <row r="2" spans="1:49" x14ac:dyDescent="0.4">
      <c r="S2" s="20"/>
      <c r="T2" s="17" t="s">
        <v>44</v>
      </c>
      <c r="U2" s="17"/>
      <c r="V2" s="17"/>
      <c r="W2" s="17" t="s">
        <v>45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 t="s">
        <v>46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8" t="s">
        <v>49</v>
      </c>
    </row>
    <row r="3" spans="1:49" ht="19.5" thickBot="1" x14ac:dyDescent="0.45">
      <c r="A3" s="22" t="s">
        <v>7</v>
      </c>
      <c r="B3" s="22"/>
      <c r="C3" s="22"/>
      <c r="D3" s="22"/>
      <c r="E3" s="22"/>
      <c r="F3" s="22"/>
      <c r="G3" s="22"/>
      <c r="H3" s="22"/>
      <c r="J3" s="23" t="s">
        <v>8</v>
      </c>
      <c r="K3" s="23"/>
      <c r="L3" s="23"/>
      <c r="M3" s="23"/>
      <c r="N3" s="23"/>
      <c r="O3" s="23"/>
      <c r="P3" s="23"/>
      <c r="Q3" s="23"/>
      <c r="S3" s="21"/>
      <c r="T3" s="16" t="str">
        <f>$J5</f>
        <v>冠婚葬祭</v>
      </c>
      <c r="U3" s="16" t="str">
        <f>J6</f>
        <v>旅行</v>
      </c>
      <c r="V3" s="16"/>
      <c r="W3" s="16" t="str">
        <f>$A17</f>
        <v>住居費</v>
      </c>
      <c r="X3" s="16" t="str">
        <f>$A18</f>
        <v>水道</v>
      </c>
      <c r="Y3" s="16" t="str">
        <f>$A19</f>
        <v>電気代</v>
      </c>
      <c r="Z3" s="16" t="str">
        <f>$A20</f>
        <v>ガス代</v>
      </c>
      <c r="AA3" s="16" t="str">
        <f>$A21</f>
        <v>通信費</v>
      </c>
      <c r="AB3" s="16" t="str">
        <f>$A22</f>
        <v>カーローン</v>
      </c>
      <c r="AC3" s="16" t="str">
        <f>$A23</f>
        <v>駐車場代</v>
      </c>
      <c r="AD3" s="16" t="str">
        <f>$A24</f>
        <v>保険料</v>
      </c>
      <c r="AE3" s="16" t="str">
        <f>$A25</f>
        <v>税金</v>
      </c>
      <c r="AF3" s="16" t="str">
        <f>$A26</f>
        <v>こづかい</v>
      </c>
      <c r="AG3" s="16" t="str">
        <f>$A27</f>
        <v>貯金</v>
      </c>
      <c r="AH3" s="16"/>
      <c r="AI3" s="16" t="str">
        <f>$J17</f>
        <v>食費</v>
      </c>
      <c r="AJ3" s="16" t="str">
        <f>$J18</f>
        <v>外食費</v>
      </c>
      <c r="AK3" s="16" t="str">
        <f>$J19</f>
        <v>衣服費</v>
      </c>
      <c r="AL3" s="16" t="str">
        <f>$J20</f>
        <v>医療費</v>
      </c>
      <c r="AM3" s="16" t="str">
        <f>$J21</f>
        <v>生活用品・雑貨費</v>
      </c>
      <c r="AN3" s="16" t="str">
        <f>$J22</f>
        <v>教育・習い事費</v>
      </c>
      <c r="AO3" s="16" t="str">
        <f>$J23</f>
        <v>美容費</v>
      </c>
      <c r="AP3" s="16" t="str">
        <f>$J24</f>
        <v>交通費</v>
      </c>
      <c r="AQ3" s="16" t="str">
        <f>$J25</f>
        <v>ガソリン代</v>
      </c>
      <c r="AR3" s="16" t="str">
        <f>$J26</f>
        <v>娯楽・レジャー費</v>
      </c>
      <c r="AS3" s="16" t="str">
        <f>$J27</f>
        <v>交際費</v>
      </c>
      <c r="AT3" s="16"/>
      <c r="AU3" s="19"/>
      <c r="AV3" s="10"/>
      <c r="AW3" s="10"/>
    </row>
    <row r="4" spans="1:49" ht="20.25" thickTop="1" thickBot="1" x14ac:dyDescent="0.45">
      <c r="A4" s="34" t="s">
        <v>2</v>
      </c>
      <c r="B4" s="34"/>
      <c r="C4" s="34"/>
      <c r="D4" s="34"/>
      <c r="E4" s="34" t="s">
        <v>3</v>
      </c>
      <c r="F4" s="34"/>
      <c r="G4" s="34"/>
      <c r="H4" s="34"/>
      <c r="J4" s="34" t="s">
        <v>2</v>
      </c>
      <c r="K4" s="34"/>
      <c r="L4" s="34"/>
      <c r="M4" s="34"/>
      <c r="N4" s="34" t="s">
        <v>3</v>
      </c>
      <c r="O4" s="34"/>
      <c r="P4" s="34"/>
      <c r="Q4" s="34"/>
      <c r="S4" s="14">
        <f>DATE($A$1,$D$1,1)</f>
        <v>44105</v>
      </c>
      <c r="T4" s="15">
        <v>10000</v>
      </c>
      <c r="U4" s="15"/>
      <c r="V4" s="15"/>
      <c r="W4" s="15"/>
      <c r="X4" s="15"/>
      <c r="Y4" s="15"/>
      <c r="Z4" s="15">
        <v>5000</v>
      </c>
      <c r="AA4" s="15"/>
      <c r="AB4" s="15"/>
      <c r="AC4" s="15"/>
      <c r="AD4" s="15"/>
      <c r="AE4" s="15">
        <v>10000</v>
      </c>
      <c r="AF4" s="15">
        <v>20000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>
        <f>SUM(T4:AT4)</f>
        <v>45000</v>
      </c>
    </row>
    <row r="5" spans="1:49" ht="19.5" thickTop="1" x14ac:dyDescent="0.4">
      <c r="A5" s="35" t="s">
        <v>16</v>
      </c>
      <c r="B5" s="35"/>
      <c r="C5" s="35"/>
      <c r="D5" s="35"/>
      <c r="E5" s="36">
        <v>200000</v>
      </c>
      <c r="F5" s="36"/>
      <c r="G5" s="36"/>
      <c r="H5" s="36"/>
      <c r="J5" s="35" t="s">
        <v>19</v>
      </c>
      <c r="K5" s="35"/>
      <c r="L5" s="35"/>
      <c r="M5" s="35"/>
      <c r="N5" s="36">
        <f>T$35</f>
        <v>10000</v>
      </c>
      <c r="O5" s="36"/>
      <c r="P5" s="36"/>
      <c r="Q5" s="36"/>
      <c r="S5" s="11">
        <f>IF(S4="","",IF(MONTH(S4+1)=$D$1,S4+1,""))</f>
        <v>44106</v>
      </c>
      <c r="T5" s="12"/>
      <c r="U5" s="12"/>
      <c r="V5" s="12"/>
      <c r="W5" s="12"/>
      <c r="X5" s="12"/>
      <c r="Y5" s="12">
        <v>8000</v>
      </c>
      <c r="Z5" s="12"/>
      <c r="AA5" s="12"/>
      <c r="AB5" s="12"/>
      <c r="AC5" s="12"/>
      <c r="AD5" s="12"/>
      <c r="AE5" s="12"/>
      <c r="AF5" s="12"/>
      <c r="AG5" s="12"/>
      <c r="AH5" s="12"/>
      <c r="AI5" s="12">
        <v>5000</v>
      </c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>
        <f t="shared" ref="AU5:AU34" si="0">SUM(T5:AT5)</f>
        <v>13000</v>
      </c>
    </row>
    <row r="6" spans="1:49" x14ac:dyDescent="0.4">
      <c r="A6" s="27" t="s">
        <v>17</v>
      </c>
      <c r="B6" s="27"/>
      <c r="C6" s="27"/>
      <c r="D6" s="27"/>
      <c r="E6" s="28"/>
      <c r="F6" s="28"/>
      <c r="G6" s="28"/>
      <c r="H6" s="28"/>
      <c r="J6" s="27" t="s">
        <v>20</v>
      </c>
      <c r="K6" s="27"/>
      <c r="L6" s="27"/>
      <c r="M6" s="27"/>
      <c r="N6" s="28">
        <f>U$35</f>
        <v>0</v>
      </c>
      <c r="O6" s="28"/>
      <c r="P6" s="28"/>
      <c r="Q6" s="28"/>
      <c r="S6" s="11">
        <f t="shared" ref="S6:S34" si="1">IF(S5="","",IF(MONTH(S5+1)=$D$1,S5+1,""))</f>
        <v>44107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>
        <f t="shared" si="0"/>
        <v>0</v>
      </c>
    </row>
    <row r="7" spans="1:49" x14ac:dyDescent="0.4">
      <c r="A7" s="27" t="s">
        <v>18</v>
      </c>
      <c r="B7" s="27"/>
      <c r="C7" s="27"/>
      <c r="D7" s="27"/>
      <c r="E7" s="28">
        <v>50000</v>
      </c>
      <c r="F7" s="28"/>
      <c r="G7" s="28"/>
      <c r="H7" s="28"/>
      <c r="J7" s="27"/>
      <c r="K7" s="27"/>
      <c r="L7" s="27"/>
      <c r="M7" s="27"/>
      <c r="N7" s="28">
        <f>V$35</f>
        <v>0</v>
      </c>
      <c r="O7" s="28"/>
      <c r="P7" s="28"/>
      <c r="Q7" s="28"/>
      <c r="S7" s="11">
        <f t="shared" si="1"/>
        <v>44108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>
        <v>2000</v>
      </c>
      <c r="AM7" s="12"/>
      <c r="AN7" s="12"/>
      <c r="AO7" s="12"/>
      <c r="AP7" s="12"/>
      <c r="AQ7" s="12"/>
      <c r="AR7" s="12"/>
      <c r="AS7" s="12"/>
      <c r="AT7" s="12"/>
      <c r="AU7" s="12">
        <f t="shared" si="0"/>
        <v>2000</v>
      </c>
    </row>
    <row r="8" spans="1:49" x14ac:dyDescent="0.4">
      <c r="A8" s="27"/>
      <c r="B8" s="27"/>
      <c r="C8" s="27"/>
      <c r="D8" s="27"/>
      <c r="E8" s="28"/>
      <c r="F8" s="28"/>
      <c r="G8" s="28"/>
      <c r="H8" s="28"/>
      <c r="J8" s="27"/>
      <c r="K8" s="27"/>
      <c r="L8" s="27"/>
      <c r="M8" s="27"/>
      <c r="N8" s="28"/>
      <c r="O8" s="28"/>
      <c r="P8" s="28"/>
      <c r="Q8" s="28"/>
      <c r="S8" s="11">
        <f t="shared" si="1"/>
        <v>44109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>
        <f t="shared" si="0"/>
        <v>0</v>
      </c>
    </row>
    <row r="9" spans="1:49" x14ac:dyDescent="0.4">
      <c r="A9" s="27"/>
      <c r="B9" s="27"/>
      <c r="C9" s="27"/>
      <c r="D9" s="27"/>
      <c r="E9" s="28"/>
      <c r="F9" s="28"/>
      <c r="G9" s="28"/>
      <c r="H9" s="28"/>
      <c r="J9" s="27"/>
      <c r="K9" s="27"/>
      <c r="L9" s="27"/>
      <c r="M9" s="27"/>
      <c r="N9" s="28"/>
      <c r="O9" s="28"/>
      <c r="P9" s="28"/>
      <c r="Q9" s="28"/>
      <c r="S9" s="11">
        <f t="shared" si="1"/>
        <v>44110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>
        <v>3000</v>
      </c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>
        <f t="shared" si="0"/>
        <v>3000</v>
      </c>
    </row>
    <row r="10" spans="1:49" x14ac:dyDescent="0.4">
      <c r="A10" s="27"/>
      <c r="B10" s="27"/>
      <c r="C10" s="27"/>
      <c r="D10" s="27"/>
      <c r="E10" s="28"/>
      <c r="F10" s="28"/>
      <c r="G10" s="28"/>
      <c r="H10" s="28"/>
      <c r="J10" s="27"/>
      <c r="K10" s="27"/>
      <c r="L10" s="27"/>
      <c r="M10" s="27"/>
      <c r="N10" s="28"/>
      <c r="O10" s="28"/>
      <c r="P10" s="28"/>
      <c r="Q10" s="28"/>
      <c r="S10" s="11">
        <f t="shared" si="1"/>
        <v>44111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>
        <f t="shared" si="0"/>
        <v>0</v>
      </c>
    </row>
    <row r="11" spans="1:49" x14ac:dyDescent="0.4">
      <c r="A11" s="27"/>
      <c r="B11" s="27"/>
      <c r="C11" s="27"/>
      <c r="D11" s="27"/>
      <c r="E11" s="28"/>
      <c r="F11" s="28"/>
      <c r="G11" s="28"/>
      <c r="H11" s="28"/>
      <c r="J11" s="27"/>
      <c r="K11" s="27"/>
      <c r="L11" s="27"/>
      <c r="M11" s="27"/>
      <c r="N11" s="28"/>
      <c r="O11" s="28"/>
      <c r="P11" s="28"/>
      <c r="Q11" s="28"/>
      <c r="S11" s="11">
        <f t="shared" si="1"/>
        <v>44112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>
        <f t="shared" si="0"/>
        <v>0</v>
      </c>
    </row>
    <row r="12" spans="1:49" x14ac:dyDescent="0.4">
      <c r="A12" s="27"/>
      <c r="B12" s="27"/>
      <c r="C12" s="27"/>
      <c r="D12" s="27"/>
      <c r="E12" s="28"/>
      <c r="F12" s="28"/>
      <c r="G12" s="28"/>
      <c r="H12" s="28"/>
      <c r="J12" s="27"/>
      <c r="K12" s="27"/>
      <c r="L12" s="27"/>
      <c r="M12" s="27"/>
      <c r="N12" s="28"/>
      <c r="O12" s="28"/>
      <c r="P12" s="28"/>
      <c r="Q12" s="28"/>
      <c r="S12" s="11">
        <f t="shared" si="1"/>
        <v>44113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>
        <f t="shared" si="0"/>
        <v>0</v>
      </c>
    </row>
    <row r="13" spans="1:49" x14ac:dyDescent="0.4">
      <c r="A13" s="39" t="s">
        <v>4</v>
      </c>
      <c r="B13" s="39"/>
      <c r="C13" s="39"/>
      <c r="D13" s="39"/>
      <c r="E13" s="40">
        <f>SUM(E5:H12)</f>
        <v>250000</v>
      </c>
      <c r="F13" s="40"/>
      <c r="G13" s="40"/>
      <c r="H13" s="40"/>
      <c r="J13" s="29" t="s">
        <v>5</v>
      </c>
      <c r="K13" s="29"/>
      <c r="L13" s="29"/>
      <c r="M13" s="29"/>
      <c r="N13" s="30">
        <f>SUM(N5:Q12)</f>
        <v>10000</v>
      </c>
      <c r="O13" s="30"/>
      <c r="P13" s="30"/>
      <c r="Q13" s="30"/>
      <c r="S13" s="11">
        <f t="shared" si="1"/>
        <v>44114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>
        <v>4000</v>
      </c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>
        <f t="shared" si="0"/>
        <v>4000</v>
      </c>
    </row>
    <row r="14" spans="1:49" x14ac:dyDescent="0.4">
      <c r="S14" s="11">
        <f t="shared" si="1"/>
        <v>44115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>
        <f t="shared" si="0"/>
        <v>0</v>
      </c>
    </row>
    <row r="15" spans="1:49" x14ac:dyDescent="0.4">
      <c r="A15" s="23" t="s">
        <v>9</v>
      </c>
      <c r="B15" s="23"/>
      <c r="C15" s="23"/>
      <c r="D15" s="23"/>
      <c r="E15" s="23"/>
      <c r="F15" s="23"/>
      <c r="G15" s="23"/>
      <c r="H15" s="23"/>
      <c r="J15" s="23" t="s">
        <v>10</v>
      </c>
      <c r="K15" s="23"/>
      <c r="L15" s="23"/>
      <c r="M15" s="23"/>
      <c r="N15" s="23"/>
      <c r="O15" s="23"/>
      <c r="P15" s="23"/>
      <c r="Q15" s="23"/>
      <c r="S15" s="11">
        <f t="shared" si="1"/>
        <v>44116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>
        <v>3000</v>
      </c>
      <c r="AN15" s="12"/>
      <c r="AO15" s="12"/>
      <c r="AP15" s="12"/>
      <c r="AQ15" s="12"/>
      <c r="AR15" s="12"/>
      <c r="AS15" s="12"/>
      <c r="AT15" s="12"/>
      <c r="AU15" s="12">
        <f t="shared" si="0"/>
        <v>3000</v>
      </c>
    </row>
    <row r="16" spans="1:49" ht="19.5" thickBot="1" x14ac:dyDescent="0.45">
      <c r="A16" s="34" t="s">
        <v>2</v>
      </c>
      <c r="B16" s="34"/>
      <c r="C16" s="34"/>
      <c r="D16" s="34"/>
      <c r="E16" s="34" t="s">
        <v>3</v>
      </c>
      <c r="F16" s="34"/>
      <c r="G16" s="34"/>
      <c r="H16" s="34"/>
      <c r="J16" s="34" t="s">
        <v>2</v>
      </c>
      <c r="K16" s="34"/>
      <c r="L16" s="34"/>
      <c r="M16" s="34"/>
      <c r="N16" s="34" t="s">
        <v>3</v>
      </c>
      <c r="O16" s="34"/>
      <c r="P16" s="34"/>
      <c r="Q16" s="34"/>
      <c r="S16" s="11">
        <f t="shared" si="1"/>
        <v>44117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>
        <v>3000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>
        <f t="shared" si="0"/>
        <v>3000</v>
      </c>
    </row>
    <row r="17" spans="1:47" ht="19.5" thickTop="1" x14ac:dyDescent="0.4">
      <c r="A17" s="35" t="s">
        <v>21</v>
      </c>
      <c r="B17" s="35"/>
      <c r="C17" s="35"/>
      <c r="D17" s="35"/>
      <c r="E17" s="36">
        <f>W$35</f>
        <v>30000</v>
      </c>
      <c r="F17" s="36"/>
      <c r="G17" s="36"/>
      <c r="H17" s="36"/>
      <c r="J17" s="35" t="s">
        <v>25</v>
      </c>
      <c r="K17" s="35"/>
      <c r="L17" s="35"/>
      <c r="M17" s="35"/>
      <c r="N17" s="36">
        <f>AI$35</f>
        <v>26000</v>
      </c>
      <c r="O17" s="36"/>
      <c r="P17" s="36"/>
      <c r="Q17" s="36"/>
      <c r="S17" s="11">
        <f t="shared" si="1"/>
        <v>44118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>
        <v>3000</v>
      </c>
      <c r="AM17" s="12"/>
      <c r="AN17" s="12"/>
      <c r="AO17" s="12"/>
      <c r="AP17" s="12"/>
      <c r="AQ17" s="12"/>
      <c r="AR17" s="12"/>
      <c r="AS17" s="12"/>
      <c r="AT17" s="12"/>
      <c r="AU17" s="12">
        <f t="shared" si="0"/>
        <v>3000</v>
      </c>
    </row>
    <row r="18" spans="1:47" x14ac:dyDescent="0.4">
      <c r="A18" s="27" t="s">
        <v>22</v>
      </c>
      <c r="B18" s="27"/>
      <c r="C18" s="27"/>
      <c r="D18" s="27"/>
      <c r="E18" s="28">
        <f>X$35</f>
        <v>5000</v>
      </c>
      <c r="F18" s="28"/>
      <c r="G18" s="28"/>
      <c r="H18" s="28"/>
      <c r="J18" s="27" t="s">
        <v>26</v>
      </c>
      <c r="K18" s="27"/>
      <c r="L18" s="27"/>
      <c r="M18" s="27"/>
      <c r="N18" s="31">
        <f>AJ$35</f>
        <v>5000</v>
      </c>
      <c r="O18" s="32"/>
      <c r="P18" s="32"/>
      <c r="Q18" s="33"/>
      <c r="S18" s="11">
        <f t="shared" si="1"/>
        <v>44119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>
        <v>5000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>
        <f t="shared" si="0"/>
        <v>5000</v>
      </c>
    </row>
    <row r="19" spans="1:47" x14ac:dyDescent="0.4">
      <c r="A19" s="27" t="s">
        <v>23</v>
      </c>
      <c r="B19" s="27"/>
      <c r="C19" s="27"/>
      <c r="D19" s="27"/>
      <c r="E19" s="28">
        <f>Y$35</f>
        <v>8000</v>
      </c>
      <c r="F19" s="28"/>
      <c r="G19" s="28"/>
      <c r="H19" s="28"/>
      <c r="J19" s="27" t="s">
        <v>27</v>
      </c>
      <c r="K19" s="27"/>
      <c r="L19" s="27"/>
      <c r="M19" s="27"/>
      <c r="N19" s="31">
        <f>AK$35</f>
        <v>5000</v>
      </c>
      <c r="O19" s="32"/>
      <c r="P19" s="32"/>
      <c r="Q19" s="33"/>
      <c r="S19" s="11">
        <f t="shared" si="1"/>
        <v>44120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>
        <f t="shared" si="0"/>
        <v>0</v>
      </c>
    </row>
    <row r="20" spans="1:47" x14ac:dyDescent="0.4">
      <c r="A20" s="27" t="s">
        <v>24</v>
      </c>
      <c r="B20" s="27"/>
      <c r="C20" s="27"/>
      <c r="D20" s="27"/>
      <c r="E20" s="28">
        <f>Z$35</f>
        <v>5000</v>
      </c>
      <c r="F20" s="28"/>
      <c r="G20" s="28"/>
      <c r="H20" s="28"/>
      <c r="J20" s="27" t="s">
        <v>28</v>
      </c>
      <c r="K20" s="27"/>
      <c r="L20" s="27"/>
      <c r="M20" s="27"/>
      <c r="N20" s="31">
        <f>AL$35</f>
        <v>5000</v>
      </c>
      <c r="O20" s="32"/>
      <c r="P20" s="32"/>
      <c r="Q20" s="33"/>
      <c r="S20" s="11">
        <f t="shared" si="1"/>
        <v>44121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>
        <f t="shared" si="0"/>
        <v>0</v>
      </c>
    </row>
    <row r="21" spans="1:47" x14ac:dyDescent="0.4">
      <c r="A21" s="27" t="s">
        <v>38</v>
      </c>
      <c r="B21" s="27"/>
      <c r="C21" s="27"/>
      <c r="D21" s="27"/>
      <c r="E21" s="28">
        <f>AA$35</f>
        <v>20000</v>
      </c>
      <c r="F21" s="28"/>
      <c r="G21" s="28"/>
      <c r="H21" s="28"/>
      <c r="J21" s="27" t="s">
        <v>29</v>
      </c>
      <c r="K21" s="27"/>
      <c r="L21" s="27"/>
      <c r="M21" s="27"/>
      <c r="N21" s="31">
        <f>AM$35</f>
        <v>5500</v>
      </c>
      <c r="O21" s="32"/>
      <c r="P21" s="32"/>
      <c r="Q21" s="33"/>
      <c r="S21" s="11">
        <f t="shared" si="1"/>
        <v>44122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>
        <v>2500</v>
      </c>
      <c r="AN21" s="12"/>
      <c r="AO21" s="12"/>
      <c r="AP21" s="12"/>
      <c r="AQ21" s="12"/>
      <c r="AR21" s="12"/>
      <c r="AS21" s="12"/>
      <c r="AT21" s="12"/>
      <c r="AU21" s="12">
        <f t="shared" si="0"/>
        <v>2500</v>
      </c>
    </row>
    <row r="22" spans="1:47" x14ac:dyDescent="0.4">
      <c r="A22" s="27" t="s">
        <v>39</v>
      </c>
      <c r="B22" s="27"/>
      <c r="C22" s="27"/>
      <c r="D22" s="27"/>
      <c r="E22" s="28">
        <f>AB$35</f>
        <v>20000</v>
      </c>
      <c r="F22" s="28"/>
      <c r="G22" s="28"/>
      <c r="H22" s="28"/>
      <c r="J22" s="27" t="s">
        <v>30</v>
      </c>
      <c r="K22" s="27"/>
      <c r="L22" s="27"/>
      <c r="M22" s="27"/>
      <c r="N22" s="31">
        <f>AN$35</f>
        <v>0</v>
      </c>
      <c r="O22" s="32"/>
      <c r="P22" s="32"/>
      <c r="Q22" s="33"/>
      <c r="S22" s="11">
        <f t="shared" si="1"/>
        <v>44123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>
        <v>6000</v>
      </c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>
        <f t="shared" si="0"/>
        <v>6000</v>
      </c>
    </row>
    <row r="23" spans="1:47" x14ac:dyDescent="0.4">
      <c r="A23" s="27" t="s">
        <v>40</v>
      </c>
      <c r="B23" s="27"/>
      <c r="C23" s="27"/>
      <c r="D23" s="27"/>
      <c r="E23" s="28">
        <f>AC$35</f>
        <v>10000</v>
      </c>
      <c r="F23" s="28"/>
      <c r="G23" s="28"/>
      <c r="H23" s="28"/>
      <c r="J23" s="27" t="s">
        <v>31</v>
      </c>
      <c r="K23" s="27"/>
      <c r="L23" s="27"/>
      <c r="M23" s="27"/>
      <c r="N23" s="31">
        <f>AO$35</f>
        <v>0</v>
      </c>
      <c r="O23" s="32"/>
      <c r="P23" s="32"/>
      <c r="Q23" s="33"/>
      <c r="S23" s="11">
        <f t="shared" si="1"/>
        <v>44124</v>
      </c>
      <c r="T23" s="12"/>
      <c r="U23" s="12"/>
      <c r="V23" s="12"/>
      <c r="W23" s="12"/>
      <c r="X23" s="12"/>
      <c r="Y23" s="12"/>
      <c r="Z23" s="12"/>
      <c r="AA23" s="12">
        <v>20000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>
        <v>5000</v>
      </c>
      <c r="AT23" s="12"/>
      <c r="AU23" s="12">
        <f t="shared" si="0"/>
        <v>25000</v>
      </c>
    </row>
    <row r="24" spans="1:47" x14ac:dyDescent="0.4">
      <c r="A24" s="27" t="s">
        <v>35</v>
      </c>
      <c r="B24" s="27"/>
      <c r="C24" s="27"/>
      <c r="D24" s="27"/>
      <c r="E24" s="28">
        <f>AD$35</f>
        <v>15000</v>
      </c>
      <c r="F24" s="28"/>
      <c r="G24" s="28"/>
      <c r="H24" s="28"/>
      <c r="J24" s="27" t="s">
        <v>32</v>
      </c>
      <c r="K24" s="27"/>
      <c r="L24" s="27"/>
      <c r="M24" s="27"/>
      <c r="N24" s="31">
        <f>AP$35</f>
        <v>10000</v>
      </c>
      <c r="O24" s="32"/>
      <c r="P24" s="32"/>
      <c r="Q24" s="33"/>
      <c r="S24" s="11">
        <f t="shared" si="1"/>
        <v>44125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>
        <f t="shared" si="0"/>
        <v>0</v>
      </c>
    </row>
    <row r="25" spans="1:47" x14ac:dyDescent="0.4">
      <c r="A25" s="27" t="s">
        <v>34</v>
      </c>
      <c r="B25" s="27"/>
      <c r="C25" s="27"/>
      <c r="D25" s="27"/>
      <c r="E25" s="28">
        <f>AE$35</f>
        <v>10000</v>
      </c>
      <c r="F25" s="28"/>
      <c r="G25" s="28"/>
      <c r="H25" s="28"/>
      <c r="J25" s="27" t="s">
        <v>33</v>
      </c>
      <c r="K25" s="27"/>
      <c r="L25" s="27"/>
      <c r="M25" s="27"/>
      <c r="N25" s="31">
        <f>AQ$35</f>
        <v>4000</v>
      </c>
      <c r="O25" s="32"/>
      <c r="P25" s="32"/>
      <c r="Q25" s="33"/>
      <c r="S25" s="11">
        <f t="shared" si="1"/>
        <v>44126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>
        <v>5000</v>
      </c>
      <c r="AL25" s="12"/>
      <c r="AM25" s="12"/>
      <c r="AN25" s="12"/>
      <c r="AO25" s="12"/>
      <c r="AP25" s="12"/>
      <c r="AQ25" s="12"/>
      <c r="AR25" s="12"/>
      <c r="AS25" s="12"/>
      <c r="AT25" s="12"/>
      <c r="AU25" s="12">
        <f t="shared" si="0"/>
        <v>5000</v>
      </c>
    </row>
    <row r="26" spans="1:47" x14ac:dyDescent="0.4">
      <c r="A26" s="27" t="s">
        <v>36</v>
      </c>
      <c r="B26" s="27"/>
      <c r="C26" s="27"/>
      <c r="D26" s="27"/>
      <c r="E26" s="28">
        <f>AF$35</f>
        <v>20000</v>
      </c>
      <c r="F26" s="28"/>
      <c r="G26" s="28"/>
      <c r="H26" s="28"/>
      <c r="J26" s="27" t="s">
        <v>41</v>
      </c>
      <c r="K26" s="27"/>
      <c r="L26" s="27"/>
      <c r="M26" s="27"/>
      <c r="N26" s="31">
        <f>AR$35</f>
        <v>0</v>
      </c>
      <c r="O26" s="32"/>
      <c r="P26" s="32"/>
      <c r="Q26" s="33"/>
      <c r="S26" s="11">
        <f t="shared" si="1"/>
        <v>44127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>
        <v>4000</v>
      </c>
      <c r="AR26" s="12"/>
      <c r="AS26" s="12"/>
      <c r="AT26" s="12"/>
      <c r="AU26" s="12">
        <f t="shared" si="0"/>
        <v>4000</v>
      </c>
    </row>
    <row r="27" spans="1:47" x14ac:dyDescent="0.4">
      <c r="A27" s="27" t="s">
        <v>37</v>
      </c>
      <c r="B27" s="27"/>
      <c r="C27" s="27"/>
      <c r="D27" s="27"/>
      <c r="E27" s="28">
        <f>AG$35</f>
        <v>10000</v>
      </c>
      <c r="F27" s="28"/>
      <c r="G27" s="28"/>
      <c r="H27" s="28"/>
      <c r="J27" s="27" t="s">
        <v>42</v>
      </c>
      <c r="K27" s="27"/>
      <c r="L27" s="27"/>
      <c r="M27" s="27"/>
      <c r="N27" s="31">
        <f>AS$35</f>
        <v>5000</v>
      </c>
      <c r="O27" s="32"/>
      <c r="P27" s="32"/>
      <c r="Q27" s="33"/>
      <c r="S27" s="11">
        <f t="shared" si="1"/>
        <v>44128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>
        <f t="shared" si="0"/>
        <v>0</v>
      </c>
    </row>
    <row r="28" spans="1:47" x14ac:dyDescent="0.4">
      <c r="A28" s="27"/>
      <c r="B28" s="27"/>
      <c r="C28" s="27"/>
      <c r="D28" s="27"/>
      <c r="E28" s="28">
        <f>AH$35</f>
        <v>0</v>
      </c>
      <c r="F28" s="28"/>
      <c r="G28" s="28"/>
      <c r="H28" s="28"/>
      <c r="J28" s="27"/>
      <c r="K28" s="27"/>
      <c r="L28" s="27"/>
      <c r="M28" s="27"/>
      <c r="N28" s="31">
        <f>AT$35</f>
        <v>0</v>
      </c>
      <c r="O28" s="32"/>
      <c r="P28" s="32"/>
      <c r="Q28" s="33"/>
      <c r="S28" s="11">
        <f t="shared" si="1"/>
        <v>44129</v>
      </c>
      <c r="T28" s="12"/>
      <c r="U28" s="12"/>
      <c r="V28" s="12"/>
      <c r="W28" s="12">
        <v>30000</v>
      </c>
      <c r="X28" s="12"/>
      <c r="Y28" s="12"/>
      <c r="Z28" s="12"/>
      <c r="AA28" s="12"/>
      <c r="AB28" s="12">
        <v>20000</v>
      </c>
      <c r="AC28" s="12"/>
      <c r="AD28" s="12"/>
      <c r="AE28" s="12"/>
      <c r="AF28" s="12"/>
      <c r="AG28" s="12"/>
      <c r="AH28" s="12"/>
      <c r="AI28" s="12">
        <v>5000</v>
      </c>
      <c r="AJ28" s="12"/>
      <c r="AK28" s="12"/>
      <c r="AL28" s="12"/>
      <c r="AM28" s="12"/>
      <c r="AN28" s="12"/>
      <c r="AO28" s="12"/>
      <c r="AP28" s="12">
        <v>10000</v>
      </c>
      <c r="AQ28" s="12"/>
      <c r="AR28" s="12"/>
      <c r="AS28" s="12"/>
      <c r="AT28" s="12"/>
      <c r="AU28" s="12">
        <f t="shared" si="0"/>
        <v>65000</v>
      </c>
    </row>
    <row r="29" spans="1:47" x14ac:dyDescent="0.4">
      <c r="A29" s="27"/>
      <c r="B29" s="27"/>
      <c r="C29" s="27"/>
      <c r="D29" s="27"/>
      <c r="E29" s="28"/>
      <c r="F29" s="28"/>
      <c r="G29" s="28"/>
      <c r="H29" s="28"/>
      <c r="J29" s="27"/>
      <c r="K29" s="27"/>
      <c r="L29" s="27"/>
      <c r="M29" s="27"/>
      <c r="N29" s="28"/>
      <c r="O29" s="28"/>
      <c r="P29" s="28"/>
      <c r="Q29" s="28"/>
      <c r="S29" s="11">
        <f t="shared" si="1"/>
        <v>44130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>
        <f t="shared" si="0"/>
        <v>0</v>
      </c>
    </row>
    <row r="30" spans="1:47" x14ac:dyDescent="0.4">
      <c r="A30" s="27"/>
      <c r="B30" s="27"/>
      <c r="C30" s="27"/>
      <c r="D30" s="27"/>
      <c r="E30" s="28"/>
      <c r="F30" s="28"/>
      <c r="G30" s="28"/>
      <c r="H30" s="28"/>
      <c r="J30" s="27"/>
      <c r="K30" s="27"/>
      <c r="L30" s="27"/>
      <c r="M30" s="27"/>
      <c r="N30" s="28"/>
      <c r="O30" s="28"/>
      <c r="P30" s="28"/>
      <c r="Q30" s="28"/>
      <c r="S30" s="11">
        <f t="shared" si="1"/>
        <v>44131</v>
      </c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>
        <v>15000</v>
      </c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>
        <f t="shared" si="0"/>
        <v>15000</v>
      </c>
    </row>
    <row r="31" spans="1:47" x14ac:dyDescent="0.4">
      <c r="A31" s="27"/>
      <c r="B31" s="27"/>
      <c r="C31" s="27"/>
      <c r="D31" s="27"/>
      <c r="E31" s="28"/>
      <c r="F31" s="28"/>
      <c r="G31" s="28"/>
      <c r="H31" s="28"/>
      <c r="J31" s="27"/>
      <c r="K31" s="27"/>
      <c r="L31" s="27"/>
      <c r="M31" s="27"/>
      <c r="N31" s="28"/>
      <c r="O31" s="28"/>
      <c r="P31" s="28"/>
      <c r="Q31" s="28"/>
      <c r="S31" s="11">
        <f t="shared" si="1"/>
        <v>44132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>
        <f t="shared" si="0"/>
        <v>0</v>
      </c>
    </row>
    <row r="32" spans="1:47" x14ac:dyDescent="0.4">
      <c r="A32" s="27"/>
      <c r="B32" s="27"/>
      <c r="C32" s="27"/>
      <c r="D32" s="27"/>
      <c r="E32" s="28"/>
      <c r="F32" s="28"/>
      <c r="G32" s="28"/>
      <c r="H32" s="28"/>
      <c r="J32" s="27"/>
      <c r="K32" s="27"/>
      <c r="L32" s="27"/>
      <c r="M32" s="27"/>
      <c r="N32" s="28"/>
      <c r="O32" s="28"/>
      <c r="P32" s="28"/>
      <c r="Q32" s="28"/>
      <c r="S32" s="11">
        <f t="shared" si="1"/>
        <v>44133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>
        <f t="shared" si="0"/>
        <v>0</v>
      </c>
    </row>
    <row r="33" spans="1:47" x14ac:dyDescent="0.4">
      <c r="A33" s="27"/>
      <c r="B33" s="27"/>
      <c r="C33" s="27"/>
      <c r="D33" s="27"/>
      <c r="E33" s="28"/>
      <c r="F33" s="28"/>
      <c r="G33" s="28"/>
      <c r="H33" s="28"/>
      <c r="J33" s="27"/>
      <c r="K33" s="27"/>
      <c r="L33" s="27"/>
      <c r="M33" s="27"/>
      <c r="N33" s="28"/>
      <c r="O33" s="28"/>
      <c r="P33" s="28"/>
      <c r="Q33" s="28"/>
      <c r="S33" s="11">
        <f t="shared" si="1"/>
        <v>44134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>
        <f t="shared" si="0"/>
        <v>0</v>
      </c>
    </row>
    <row r="34" spans="1:47" x14ac:dyDescent="0.4">
      <c r="A34" s="29" t="s">
        <v>11</v>
      </c>
      <c r="B34" s="29"/>
      <c r="C34" s="29"/>
      <c r="D34" s="29"/>
      <c r="E34" s="30">
        <f>SUM(E17:H33)</f>
        <v>153000</v>
      </c>
      <c r="F34" s="30"/>
      <c r="G34" s="30"/>
      <c r="H34" s="30"/>
      <c r="J34" s="29" t="s">
        <v>12</v>
      </c>
      <c r="K34" s="29"/>
      <c r="L34" s="29"/>
      <c r="M34" s="29"/>
      <c r="N34" s="30">
        <f>SUM(N17:Q33)</f>
        <v>65500</v>
      </c>
      <c r="O34" s="30"/>
      <c r="P34" s="30"/>
      <c r="Q34" s="30"/>
      <c r="S34" s="11">
        <f t="shared" si="1"/>
        <v>44135</v>
      </c>
      <c r="T34" s="12"/>
      <c r="U34" s="12"/>
      <c r="V34" s="12"/>
      <c r="W34" s="12"/>
      <c r="X34" s="12">
        <v>5000</v>
      </c>
      <c r="Y34" s="12"/>
      <c r="Z34" s="12"/>
      <c r="AA34" s="12"/>
      <c r="AB34" s="12"/>
      <c r="AC34" s="12">
        <v>10000</v>
      </c>
      <c r="AD34" s="12"/>
      <c r="AE34" s="12"/>
      <c r="AF34" s="12"/>
      <c r="AG34" s="12">
        <v>10000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>
        <f t="shared" si="0"/>
        <v>25000</v>
      </c>
    </row>
    <row r="35" spans="1:47" x14ac:dyDescent="0.4">
      <c r="E35" s="8"/>
      <c r="F35" s="8"/>
      <c r="G35" s="8"/>
      <c r="H35" s="8"/>
      <c r="N35" s="8"/>
      <c r="O35" s="8"/>
      <c r="P35" s="8"/>
      <c r="Q35" s="8"/>
      <c r="S35" s="13" t="s">
        <v>47</v>
      </c>
      <c r="T35" s="12">
        <f>SUM(T4:T34)</f>
        <v>10000</v>
      </c>
      <c r="U35" s="12">
        <f t="shared" ref="U35:AT35" si="2">SUM(U4:U34)</f>
        <v>0</v>
      </c>
      <c r="V35" s="12">
        <f t="shared" si="2"/>
        <v>0</v>
      </c>
      <c r="W35" s="12">
        <f t="shared" si="2"/>
        <v>30000</v>
      </c>
      <c r="X35" s="12">
        <f t="shared" si="2"/>
        <v>5000</v>
      </c>
      <c r="Y35" s="12">
        <f t="shared" si="2"/>
        <v>8000</v>
      </c>
      <c r="Z35" s="12">
        <f t="shared" si="2"/>
        <v>5000</v>
      </c>
      <c r="AA35" s="12">
        <f t="shared" si="2"/>
        <v>20000</v>
      </c>
      <c r="AB35" s="12">
        <f t="shared" si="2"/>
        <v>20000</v>
      </c>
      <c r="AC35" s="12">
        <f t="shared" si="2"/>
        <v>10000</v>
      </c>
      <c r="AD35" s="12">
        <f t="shared" si="2"/>
        <v>15000</v>
      </c>
      <c r="AE35" s="12">
        <f t="shared" si="2"/>
        <v>10000</v>
      </c>
      <c r="AF35" s="12">
        <f t="shared" si="2"/>
        <v>20000</v>
      </c>
      <c r="AG35" s="12">
        <f t="shared" si="2"/>
        <v>10000</v>
      </c>
      <c r="AH35" s="12">
        <f t="shared" si="2"/>
        <v>0</v>
      </c>
      <c r="AI35" s="12">
        <f t="shared" si="2"/>
        <v>26000</v>
      </c>
      <c r="AJ35" s="12">
        <f t="shared" si="2"/>
        <v>5000</v>
      </c>
      <c r="AK35" s="12">
        <f t="shared" si="2"/>
        <v>5000</v>
      </c>
      <c r="AL35" s="12">
        <f t="shared" si="2"/>
        <v>5000</v>
      </c>
      <c r="AM35" s="12">
        <f t="shared" si="2"/>
        <v>5500</v>
      </c>
      <c r="AN35" s="12">
        <f t="shared" si="2"/>
        <v>0</v>
      </c>
      <c r="AO35" s="12">
        <f t="shared" si="2"/>
        <v>0</v>
      </c>
      <c r="AP35" s="12">
        <f t="shared" si="2"/>
        <v>10000</v>
      </c>
      <c r="AQ35" s="12">
        <f t="shared" si="2"/>
        <v>4000</v>
      </c>
      <c r="AR35" s="12">
        <f t="shared" si="2"/>
        <v>0</v>
      </c>
      <c r="AS35" s="12">
        <f t="shared" si="2"/>
        <v>5000</v>
      </c>
      <c r="AT35" s="12">
        <f t="shared" si="2"/>
        <v>0</v>
      </c>
      <c r="AU35" s="12"/>
    </row>
    <row r="36" spans="1:47" ht="24.95" customHeight="1" x14ac:dyDescent="0.4">
      <c r="A36" s="22" t="s">
        <v>13</v>
      </c>
      <c r="B36" s="22"/>
      <c r="C36" s="22"/>
      <c r="D36" s="22"/>
      <c r="E36" s="24">
        <f>E13</f>
        <v>250000</v>
      </c>
      <c r="F36" s="24"/>
      <c r="G36" s="24"/>
      <c r="H36" s="24"/>
      <c r="I36" s="3"/>
      <c r="J36" s="23" t="s">
        <v>14</v>
      </c>
      <c r="K36" s="23"/>
      <c r="L36" s="23"/>
      <c r="M36" s="23"/>
      <c r="N36" s="24">
        <f>N13+E34+N34</f>
        <v>228500</v>
      </c>
      <c r="O36" s="24"/>
      <c r="P36" s="24"/>
      <c r="Q36" s="24"/>
    </row>
    <row r="37" spans="1:47" ht="9" customHeight="1" x14ac:dyDescent="0.4">
      <c r="A37" s="4"/>
      <c r="B37" s="4"/>
      <c r="C37" s="4"/>
      <c r="D37" s="4"/>
      <c r="E37" s="5"/>
      <c r="F37" s="5"/>
      <c r="G37" s="5"/>
      <c r="H37" s="5"/>
      <c r="I37" s="6"/>
      <c r="J37" s="4"/>
      <c r="K37" s="4"/>
      <c r="L37" s="4"/>
      <c r="M37" s="4"/>
      <c r="N37" s="9"/>
      <c r="O37" s="9"/>
      <c r="P37" s="9"/>
      <c r="Q37" s="9"/>
      <c r="R37" s="7"/>
    </row>
    <row r="38" spans="1:47" ht="24.95" customHeight="1" x14ac:dyDescent="0.4">
      <c r="A38" s="3"/>
      <c r="B38" s="3"/>
      <c r="C38" s="3"/>
      <c r="D38" s="3"/>
      <c r="E38" s="3"/>
      <c r="F38" s="3"/>
      <c r="G38" s="3"/>
      <c r="H38" s="3"/>
      <c r="I38" s="3"/>
      <c r="J38" s="26" t="s">
        <v>15</v>
      </c>
      <c r="K38" s="26"/>
      <c r="L38" s="26"/>
      <c r="M38" s="26"/>
      <c r="N38" s="24">
        <f>E36-N36</f>
        <v>21500</v>
      </c>
      <c r="O38" s="24"/>
      <c r="P38" s="24"/>
      <c r="Q38" s="24"/>
    </row>
    <row r="39" spans="1:47" x14ac:dyDescent="0.4">
      <c r="A39" s="25"/>
      <c r="B39" s="25"/>
      <c r="C39" s="25"/>
      <c r="D39" s="25"/>
      <c r="E39" s="25"/>
      <c r="F39" s="25"/>
      <c r="G39" s="25"/>
      <c r="H39" s="25"/>
    </row>
  </sheetData>
  <mergeCells count="134">
    <mergeCell ref="N10:Q10"/>
    <mergeCell ref="A15:H15"/>
    <mergeCell ref="A3:H3"/>
    <mergeCell ref="J3:Q3"/>
    <mergeCell ref="J4:M4"/>
    <mergeCell ref="N4:Q4"/>
    <mergeCell ref="J5:M5"/>
    <mergeCell ref="N5:Q5"/>
    <mergeCell ref="A9:D9"/>
    <mergeCell ref="E9:H9"/>
    <mergeCell ref="A10:D10"/>
    <mergeCell ref="E10:H10"/>
    <mergeCell ref="A4:D4"/>
    <mergeCell ref="E4:H4"/>
    <mergeCell ref="A5:D5"/>
    <mergeCell ref="E5:H5"/>
    <mergeCell ref="A8:D8"/>
    <mergeCell ref="E8:H8"/>
    <mergeCell ref="A7:D7"/>
    <mergeCell ref="E7:H7"/>
    <mergeCell ref="J8:M8"/>
    <mergeCell ref="N8:Q8"/>
    <mergeCell ref="J9:M9"/>
    <mergeCell ref="N9:Q9"/>
    <mergeCell ref="J10:M10"/>
    <mergeCell ref="A20:D20"/>
    <mergeCell ref="E20:H20"/>
    <mergeCell ref="J11:M11"/>
    <mergeCell ref="N11:Q11"/>
    <mergeCell ref="J12:M12"/>
    <mergeCell ref="N12:Q12"/>
    <mergeCell ref="J13:M13"/>
    <mergeCell ref="N13:Q13"/>
    <mergeCell ref="A1:B1"/>
    <mergeCell ref="F1:Q1"/>
    <mergeCell ref="A6:D6"/>
    <mergeCell ref="E6:H6"/>
    <mergeCell ref="J6:M6"/>
    <mergeCell ref="N6:Q6"/>
    <mergeCell ref="J7:M7"/>
    <mergeCell ref="N7:Q7"/>
    <mergeCell ref="A12:D12"/>
    <mergeCell ref="E12:H12"/>
    <mergeCell ref="A13:D13"/>
    <mergeCell ref="E13:H13"/>
    <mergeCell ref="A11:D11"/>
    <mergeCell ref="E11:H11"/>
    <mergeCell ref="A16:D16"/>
    <mergeCell ref="E16:H16"/>
    <mergeCell ref="N16:Q16"/>
    <mergeCell ref="J17:M17"/>
    <mergeCell ref="N17:Q17"/>
    <mergeCell ref="J18:M18"/>
    <mergeCell ref="N18:Q18"/>
    <mergeCell ref="J19:M19"/>
    <mergeCell ref="N19:Q19"/>
    <mergeCell ref="A18:D18"/>
    <mergeCell ref="E18:H18"/>
    <mergeCell ref="A19:D19"/>
    <mergeCell ref="E19:H19"/>
    <mergeCell ref="A17:D17"/>
    <mergeCell ref="E17:H17"/>
    <mergeCell ref="A24:D24"/>
    <mergeCell ref="E24:H24"/>
    <mergeCell ref="J24:M24"/>
    <mergeCell ref="N24:Q24"/>
    <mergeCell ref="A25:D25"/>
    <mergeCell ref="E25:H25"/>
    <mergeCell ref="J25:M25"/>
    <mergeCell ref="N25:Q25"/>
    <mergeCell ref="J15:Q15"/>
    <mergeCell ref="A22:D22"/>
    <mergeCell ref="E22:H22"/>
    <mergeCell ref="J22:M22"/>
    <mergeCell ref="N22:Q22"/>
    <mergeCell ref="A23:D23"/>
    <mergeCell ref="E23:H23"/>
    <mergeCell ref="J23:M23"/>
    <mergeCell ref="N23:Q23"/>
    <mergeCell ref="J20:M20"/>
    <mergeCell ref="N20:Q20"/>
    <mergeCell ref="J21:M21"/>
    <mergeCell ref="N21:Q21"/>
    <mergeCell ref="A21:D21"/>
    <mergeCell ref="E21:H21"/>
    <mergeCell ref="J16:M16"/>
    <mergeCell ref="E30:H30"/>
    <mergeCell ref="J30:M30"/>
    <mergeCell ref="N30:Q30"/>
    <mergeCell ref="A31:D31"/>
    <mergeCell ref="E31:H31"/>
    <mergeCell ref="J31:M31"/>
    <mergeCell ref="N31:Q31"/>
    <mergeCell ref="J26:M26"/>
    <mergeCell ref="N26:Q26"/>
    <mergeCell ref="A27:D27"/>
    <mergeCell ref="E27:H27"/>
    <mergeCell ref="J27:M27"/>
    <mergeCell ref="N27:Q27"/>
    <mergeCell ref="A39:H39"/>
    <mergeCell ref="J38:M38"/>
    <mergeCell ref="N38:Q38"/>
    <mergeCell ref="A33:D33"/>
    <mergeCell ref="E33:H33"/>
    <mergeCell ref="J33:M33"/>
    <mergeCell ref="N33:Q33"/>
    <mergeCell ref="A34:D34"/>
    <mergeCell ref="E34:H34"/>
    <mergeCell ref="J34:M34"/>
    <mergeCell ref="N34:Q34"/>
    <mergeCell ref="T2:V2"/>
    <mergeCell ref="W2:AH2"/>
    <mergeCell ref="AI2:AT2"/>
    <mergeCell ref="AU2:AU3"/>
    <mergeCell ref="S2:S3"/>
    <mergeCell ref="A36:D36"/>
    <mergeCell ref="J36:M36"/>
    <mergeCell ref="E36:H36"/>
    <mergeCell ref="N36:Q36"/>
    <mergeCell ref="A28:D28"/>
    <mergeCell ref="E28:H28"/>
    <mergeCell ref="J28:M28"/>
    <mergeCell ref="N28:Q28"/>
    <mergeCell ref="A29:D29"/>
    <mergeCell ref="E29:H29"/>
    <mergeCell ref="J29:M29"/>
    <mergeCell ref="N29:Q29"/>
    <mergeCell ref="A26:D26"/>
    <mergeCell ref="E26:H26"/>
    <mergeCell ref="A32:D32"/>
    <mergeCell ref="E32:H32"/>
    <mergeCell ref="J32:M32"/>
    <mergeCell ref="N32:Q32"/>
    <mergeCell ref="A30:D30"/>
  </mergeCells>
  <phoneticPr fontId="2"/>
  <pageMargins left="0.25" right="0.18" top="0.75" bottom="0.75" header="0.3" footer="0.3"/>
  <pageSetup paperSize="9" scale="6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野本美樹</dc:creator>
  <cp:lastModifiedBy>-</cp:lastModifiedBy>
  <cp:lastPrinted>2020-10-30T12:29:32Z</cp:lastPrinted>
  <dcterms:created xsi:type="dcterms:W3CDTF">2020-10-29T03:29:55Z</dcterms:created>
  <dcterms:modified xsi:type="dcterms:W3CDTF">2020-10-30T12:29:53Z</dcterms:modified>
</cp:coreProperties>
</file>