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chiya\Dropbox\____素材\office-template\2510\2510\"/>
    </mc:Choice>
  </mc:AlternateContent>
  <bookViews>
    <workbookView xWindow="0" yWindow="0" windowWidth="20490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2" i="1"/>
  <c r="H38" i="1" l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D42" i="1"/>
  <c r="H39" i="1" l="1"/>
  <c r="G39" i="1"/>
  <c r="I39" i="1"/>
  <c r="A8" i="1"/>
  <c r="D43" i="1" l="1"/>
  <c r="F39" i="1" l="1"/>
  <c r="H43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B38" i="1" s="1"/>
  <c r="B32" i="1" l="1"/>
  <c r="B24" i="1"/>
  <c r="B16" i="1"/>
  <c r="B35" i="1"/>
  <c r="B27" i="1"/>
  <c r="B19" i="1"/>
  <c r="B11" i="1"/>
  <c r="B34" i="1"/>
  <c r="B26" i="1"/>
  <c r="B18" i="1"/>
  <c r="B10" i="1"/>
  <c r="B33" i="1"/>
  <c r="B25" i="1"/>
  <c r="B17" i="1"/>
  <c r="B9" i="1"/>
  <c r="B8" i="1"/>
  <c r="B31" i="1"/>
  <c r="B23" i="1"/>
  <c r="B15" i="1"/>
  <c r="B30" i="1"/>
  <c r="B22" i="1"/>
  <c r="B14" i="1"/>
  <c r="B37" i="1"/>
  <c r="B29" i="1"/>
  <c r="B21" i="1"/>
  <c r="B13" i="1"/>
  <c r="B36" i="1"/>
  <c r="B28" i="1"/>
  <c r="B20" i="1"/>
  <c r="B12" i="1"/>
</calcChain>
</file>

<file path=xl/sharedStrings.xml><?xml version="1.0" encoding="utf-8"?>
<sst xmlns="http://schemas.openxmlformats.org/spreadsheetml/2006/main" count="40" uniqueCount="40">
  <si>
    <t>部署</t>
    <rPh sb="0" eb="2">
      <t>ブショ</t>
    </rPh>
    <phoneticPr fontId="1"/>
  </si>
  <si>
    <t>社員ID</t>
    <rPh sb="0" eb="2">
      <t>シャイン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</si>
  <si>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</si>
  <si>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</si>
  <si>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</si>
  <si>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始業時刻</t>
    <rPh sb="0" eb="2">
      <t>シギョウ</t>
    </rPh>
    <rPh sb="2" eb="4">
      <t>ジコク</t>
    </rPh>
    <phoneticPr fontId="1"/>
  </si>
  <si>
    <t>所定内</t>
    <rPh sb="0" eb="3">
      <t>ショテイナイ</t>
    </rPh>
    <phoneticPr fontId="1"/>
  </si>
  <si>
    <t>摘要</t>
    <rPh sb="0" eb="2">
      <t>テキヨウ</t>
    </rPh>
    <phoneticPr fontId="1"/>
  </si>
  <si>
    <t>備考</t>
    <rPh sb="0" eb="2">
      <t>ビコウ</t>
    </rPh>
    <phoneticPr fontId="1"/>
  </si>
  <si>
    <t>特別休暇日数</t>
    <rPh sb="0" eb="2">
      <t>トクベツ</t>
    </rPh>
    <rPh sb="2" eb="4">
      <t>キュウカ</t>
    </rPh>
    <rPh sb="4" eb="6">
      <t>ニッスウ</t>
    </rPh>
    <phoneticPr fontId="1"/>
  </si>
  <si>
    <t>有給取得日数</t>
    <rPh sb="0" eb="2">
      <t>ユウキュウ</t>
    </rPh>
    <rPh sb="2" eb="4">
      <t>シュトク</t>
    </rPh>
    <rPh sb="4" eb="6">
      <t>ニッスウ</t>
    </rPh>
    <rPh sb="5" eb="6">
      <t>スウ</t>
    </rPh>
    <phoneticPr fontId="1"/>
  </si>
  <si>
    <t>所定勤務時間</t>
    <rPh sb="0" eb="2">
      <t>ショテイ</t>
    </rPh>
    <rPh sb="2" eb="4">
      <t>キンム</t>
    </rPh>
    <rPh sb="4" eb="6">
      <t>ジカン</t>
    </rPh>
    <phoneticPr fontId="1"/>
  </si>
  <si>
    <t>合計</t>
    <rPh sb="0" eb="2">
      <t>ゴウケイ</t>
    </rPh>
    <phoneticPr fontId="1"/>
  </si>
  <si>
    <t>欠勤</t>
  </si>
  <si>
    <t>～</t>
    <phoneticPr fontId="1"/>
  </si>
  <si>
    <t>当月出勤日数</t>
    <rPh sb="0" eb="2">
      <t>トウゲツ</t>
    </rPh>
    <rPh sb="2" eb="4">
      <t>シュッキン</t>
    </rPh>
    <rPh sb="4" eb="6">
      <t>ニッスウ</t>
    </rPh>
    <phoneticPr fontId="1"/>
  </si>
  <si>
    <t>当月欠勤日数</t>
    <rPh sb="0" eb="2">
      <t>トウゲツ</t>
    </rPh>
    <rPh sb="2" eb="4">
      <t>ケッキン</t>
    </rPh>
    <rPh sb="4" eb="6">
      <t>ニッスウ</t>
    </rPh>
    <phoneticPr fontId="1"/>
  </si>
  <si>
    <t>特休</t>
  </si>
  <si>
    <t>有給</t>
  </si>
  <si>
    <t>終業時刻</t>
    <rPh sb="0" eb="2">
      <t>シュウギョウ</t>
    </rPh>
    <rPh sb="2" eb="4">
      <t>ジコク</t>
    </rPh>
    <phoneticPr fontId="1"/>
  </si>
  <si>
    <t>通常休憩</t>
    <rPh sb="0" eb="2">
      <t>ツウジョウ</t>
    </rPh>
    <rPh sb="2" eb="4">
      <t>キュウケイ</t>
    </rPh>
    <phoneticPr fontId="1"/>
  </si>
  <si>
    <t>遅刻</t>
  </si>
  <si>
    <t>勤務時間：</t>
    <rPh sb="0" eb="2">
      <t>キンム</t>
    </rPh>
    <rPh sb="2" eb="4">
      <t>ジカン</t>
    </rPh>
    <phoneticPr fontId="1"/>
  </si>
  <si>
    <t>早退</t>
  </si>
  <si>
    <t>年</t>
    <rPh sb="0" eb="1">
      <t>ネン</t>
    </rPh>
    <phoneticPr fontId="1"/>
  </si>
  <si>
    <t>月度</t>
    <rPh sb="0" eb="1">
      <t>ツキ</t>
    </rPh>
    <rPh sb="1" eb="2">
      <t>ド</t>
    </rPh>
    <phoneticPr fontId="1"/>
  </si>
  <si>
    <t>忌引き</t>
    <rPh sb="0" eb="2">
      <t>キビ</t>
    </rPh>
    <phoneticPr fontId="1"/>
  </si>
  <si>
    <t>㊞</t>
    <phoneticPr fontId="1"/>
  </si>
  <si>
    <t>出 勤 簿</t>
    <rPh sb="0" eb="1">
      <t>デ</t>
    </rPh>
    <rPh sb="2" eb="3">
      <t>ツトム</t>
    </rPh>
    <rPh sb="4" eb="5">
      <t>ボ</t>
    </rPh>
    <phoneticPr fontId="1"/>
  </si>
  <si>
    <t>所定勤務日数</t>
    <phoneticPr fontId="1"/>
  </si>
  <si>
    <t>休日出勤</t>
    <rPh sb="0" eb="2">
      <t>キュウジツ</t>
    </rPh>
    <rPh sb="2" eb="4">
      <t>シュッキン</t>
    </rPh>
    <phoneticPr fontId="1"/>
  </si>
  <si>
    <t>深夜残業あり</t>
    <rPh sb="0" eb="2">
      <t>シンヤ</t>
    </rPh>
    <rPh sb="2" eb="4">
      <t>ザンギョウ</t>
    </rPh>
    <phoneticPr fontId="1"/>
  </si>
  <si>
    <t>早出</t>
    <rPh sb="0" eb="2">
      <t>ハヤデ</t>
    </rPh>
    <phoneticPr fontId="1"/>
  </si>
  <si>
    <t>残業</t>
    <rPh sb="0" eb="2">
      <t>ザンギョウ</t>
    </rPh>
    <phoneticPr fontId="1"/>
  </si>
  <si>
    <t>※半角入力、24時間表記</t>
    <rPh sb="8" eb="10">
      <t>ジカン</t>
    </rPh>
    <rPh sb="10" eb="12">
      <t>ヒョウキ</t>
    </rPh>
    <phoneticPr fontId="1"/>
  </si>
  <si>
    <t>※24:00を超える場合、「25:00」のように表記すること</t>
    <rPh sb="7" eb="8">
      <t>コ</t>
    </rPh>
    <rPh sb="10" eb="12">
      <t>バアイ</t>
    </rPh>
    <rPh sb="24" eb="26">
      <t>ヒョウキ</t>
    </rPh>
    <phoneticPr fontId="1"/>
  </si>
  <si>
    <t>休憩+中抜け</t>
    <rPh sb="0" eb="2">
      <t>キュウケイ</t>
    </rPh>
    <rPh sb="3" eb="5">
      <t>ナカヌ</t>
    </rPh>
    <phoneticPr fontId="1"/>
  </si>
  <si>
    <t>中抜け1時間</t>
    <rPh sb="0" eb="2">
      <t>ナカヌ</t>
    </rPh>
    <rPh sb="4" eb="6">
      <t>ジカン</t>
    </rPh>
    <phoneticPr fontId="1"/>
  </si>
  <si>
    <r>
      <rPr>
        <sz val="6"/>
        <color theme="0"/>
        <rFont val="AR丸ゴシック体M"/>
        <family val="3"/>
        <charset val="128"/>
      </rPr>
      <t>※勤務時間の内</t>
    </r>
    <r>
      <rPr>
        <sz val="10"/>
        <color theme="0"/>
        <rFont val="AR丸ゴシック体M"/>
        <family val="3"/>
        <charset val="128"/>
      </rPr>
      <t xml:space="preserve">
</t>
    </r>
    <r>
      <rPr>
        <sz val="8"/>
        <color theme="0"/>
        <rFont val="AR丸ゴシック体M"/>
        <family val="3"/>
        <charset val="128"/>
      </rPr>
      <t>深夜/休出</t>
    </r>
    <rPh sb="1" eb="3">
      <t>キンム</t>
    </rPh>
    <rPh sb="3" eb="5">
      <t>ジカン</t>
    </rPh>
    <rPh sb="6" eb="7">
      <t>ウチ</t>
    </rPh>
    <rPh sb="8" eb="10">
      <t>シンヤ</t>
    </rPh>
    <rPh sb="11" eb="12">
      <t>キュウ</t>
    </rPh>
    <rPh sb="12" eb="13">
      <t>デ</t>
    </rPh>
    <phoneticPr fontId="1"/>
  </si>
  <si>
    <r>
      <t>＊始業・終業時刻、休憩+中抜け時間、深夜/休出、</t>
    </r>
    <r>
      <rPr>
        <sz val="11"/>
        <color theme="4"/>
        <rFont val="AR丸ゴシック体M"/>
        <family val="3"/>
        <charset val="128"/>
      </rPr>
      <t>□</t>
    </r>
    <r>
      <rPr>
        <sz val="9"/>
        <color theme="1"/>
        <rFont val="AR丸ゴシック体M"/>
        <family val="3"/>
        <charset val="128"/>
      </rPr>
      <t>枠内の入力必須</t>
    </r>
    <rPh sb="1" eb="3">
      <t>シギョウ</t>
    </rPh>
    <rPh sb="4" eb="6">
      <t>シュウギョウ</t>
    </rPh>
    <rPh sb="6" eb="8">
      <t>ジコク</t>
    </rPh>
    <rPh sb="9" eb="11">
      <t>キュウケイ</t>
    </rPh>
    <rPh sb="12" eb="14">
      <t>ナカヌ</t>
    </rPh>
    <rPh sb="15" eb="17">
      <t>ジカン</t>
    </rPh>
    <rPh sb="18" eb="20">
      <t>シンヤ</t>
    </rPh>
    <rPh sb="21" eb="23">
      <t>キュウシュツ</t>
    </rPh>
    <rPh sb="25" eb="27">
      <t>ワクナイ</t>
    </rPh>
    <rPh sb="28" eb="30">
      <t>ニュウリョク</t>
    </rPh>
    <rPh sb="30" eb="32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</si>
</sst>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"/>
    <numFmt numFmtId="177" formatCode="[h]:mm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丸ゴシック体M"/>
      <family val="3"/>
      <charset val="128"/>
    </font>
    <font>
      <sz val="11"/>
      <color theme="0" tint="-0.14999847407452621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sz val="9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b/>
      <sz val="9"/>
      <color theme="1"/>
      <name val="AR丸ゴシック体M"/>
      <family val="3"/>
      <charset val="128"/>
    </font>
    <font>
      <sz val="10"/>
      <color theme="0"/>
      <name val="AR丸ゴシック体M"/>
      <family val="3"/>
      <charset val="128"/>
    </font>
    <font>
      <sz val="6"/>
      <color theme="0"/>
      <name val="AR丸ゴシック体M"/>
      <family val="3"/>
      <charset val="128"/>
    </font>
    <font>
      <sz val="8"/>
      <color theme="0"/>
      <name val="AR丸ゴシック体M"/>
      <family val="3"/>
      <charset val="128"/>
    </font>
    <font>
      <sz val="11"/>
      <color theme="4"/>
      <name val="AR丸ゴシック体M"/>
      <family val="3"/>
      <charset val="128"/>
    </font>
    <font>
      <b/>
      <sz val="16"/>
      <color theme="0"/>
      <name val="AR丸ゴシック体M"/>
      <family val="3"/>
      <charset val="128"/>
    </font>
    <font>
      <b/>
      <sz val="11"/>
      <color theme="0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20" fontId="2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20" fontId="6" fillId="0" borderId="5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20" fontId="6" fillId="0" borderId="8" xfId="0" applyNumberFormat="1" applyFont="1" applyBorder="1">
      <alignment vertical="center"/>
    </xf>
    <xf numFmtId="177" fontId="7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Fill="1" applyBorder="1">
      <alignment vertical="center"/>
    </xf>
    <xf numFmtId="20" fontId="2" fillId="0" borderId="17" xfId="0" applyNumberFormat="1" applyFont="1" applyFill="1" applyBorder="1">
      <alignment vertical="center"/>
    </xf>
    <xf numFmtId="0" fontId="2" fillId="0" borderId="16" xfId="0" applyFont="1" applyBorder="1">
      <alignment vertical="center"/>
    </xf>
    <xf numFmtId="20" fontId="2" fillId="0" borderId="15" xfId="0" applyNumberFormat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20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20" fontId="2" fillId="0" borderId="1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wrapText="1" shrinkToFit="1"/>
    </xf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Normal="100" workbookViewId="0">
      <selection sqref="A1:G1"/>
    </sheetView>
  </sheetViews>
  <sheetFormatPr defaultRowHeight="14.25" x14ac:dyDescent="0.4"/>
  <cols>
    <col min="1" max="1" width="3.5" style="1" bestFit="1" customWidth="1"/>
    <col min="2" max="2" width="5.25" style="1" bestFit="1" customWidth="1"/>
    <col min="3" max="8" width="8.125" style="1" customWidth="1"/>
    <col min="9" max="9" width="8.5" style="1" customWidth="1"/>
    <col min="10" max="10" width="7.125" style="2" customWidth="1"/>
    <col min="11" max="11" width="5" style="1" customWidth="1"/>
    <col min="12" max="12" width="6.375" style="1" customWidth="1"/>
    <col min="13" max="13" width="6.625" style="1" customWidth="1"/>
    <col min="14" max="14" width="9.375" style="1" bestFit="1" customWidth="1"/>
    <col min="15" max="16384" width="9" style="1"/>
  </cols>
  <sheetData>
    <row r="1" spans="1:17" ht="18.75" customHeight="1" x14ac:dyDescent="0.4">
      <c r="A1" s="48" t="s">
        <v>28</v>
      </c>
      <c r="B1" s="48"/>
      <c r="C1" s="48"/>
      <c r="D1" s="48"/>
      <c r="E1" s="48"/>
      <c r="F1" s="48"/>
      <c r="G1" s="48"/>
      <c r="I1" s="36">
        <v>2018</v>
      </c>
      <c r="J1" s="10" t="s">
        <v>24</v>
      </c>
      <c r="K1" s="36">
        <v>1</v>
      </c>
      <c r="L1" s="1" t="s">
        <v>25</v>
      </c>
    </row>
    <row r="2" spans="1:17" ht="9" customHeight="1" x14ac:dyDescent="0.4"/>
    <row r="3" spans="1:17" ht="26.25" customHeight="1" x14ac:dyDescent="0.4">
      <c r="A3" s="46" t="s">
        <v>0</v>
      </c>
      <c r="B3" s="46"/>
      <c r="C3" s="45"/>
      <c r="D3" s="45"/>
      <c r="E3" s="23" t="s">
        <v>1</v>
      </c>
      <c r="F3" s="45"/>
      <c r="G3" s="45"/>
      <c r="H3" s="23" t="s">
        <v>2</v>
      </c>
      <c r="I3" s="45"/>
      <c r="J3" s="45"/>
      <c r="K3" s="45"/>
      <c r="L3" s="45"/>
      <c r="M3" s="24" t="s">
        <v>27</v>
      </c>
    </row>
    <row r="4" spans="1:17" ht="11.25" customHeight="1" x14ac:dyDescent="0.4"/>
    <row r="5" spans="1:17" s="3" customFormat="1" x14ac:dyDescent="0.4">
      <c r="A5" s="51" t="s">
        <v>22</v>
      </c>
      <c r="B5" s="51"/>
      <c r="C5" s="51"/>
      <c r="D5" s="37">
        <v>0.375</v>
      </c>
      <c r="E5" s="11" t="s">
        <v>14</v>
      </c>
      <c r="F5" s="37">
        <v>0.75</v>
      </c>
      <c r="G5" s="47" t="s">
        <v>39</v>
      </c>
      <c r="H5" s="47"/>
      <c r="I5" s="47"/>
      <c r="J5" s="47"/>
      <c r="K5" s="47"/>
      <c r="L5" s="47"/>
      <c r="M5" s="47"/>
    </row>
    <row r="6" spans="1:17" s="3" customFormat="1" ht="8.25" customHeight="1" thickBot="1" x14ac:dyDescent="0.45">
      <c r="A6" s="29"/>
      <c r="B6" s="29"/>
      <c r="C6" s="29"/>
      <c r="D6" s="32"/>
      <c r="E6" s="32"/>
      <c r="F6" s="30"/>
      <c r="G6" s="31"/>
      <c r="H6" s="31"/>
      <c r="I6" s="31"/>
      <c r="J6" s="31"/>
      <c r="K6" s="31"/>
      <c r="L6" s="31"/>
      <c r="M6" s="31"/>
    </row>
    <row r="7" spans="1:17" s="4" customFormat="1" ht="23.25" x14ac:dyDescent="0.4">
      <c r="A7" s="12" t="s">
        <v>3</v>
      </c>
      <c r="B7" s="13" t="s">
        <v>4</v>
      </c>
      <c r="C7" s="13" t="s">
        <v>5</v>
      </c>
      <c r="D7" s="33" t="s">
        <v>19</v>
      </c>
      <c r="E7" s="54" t="s">
        <v>36</v>
      </c>
      <c r="F7" s="33" t="s">
        <v>6</v>
      </c>
      <c r="G7" s="13" t="s">
        <v>32</v>
      </c>
      <c r="H7" s="13" t="s">
        <v>33</v>
      </c>
      <c r="I7" s="14" t="s">
        <v>38</v>
      </c>
      <c r="J7" s="13" t="s">
        <v>7</v>
      </c>
      <c r="K7" s="52" t="s">
        <v>8</v>
      </c>
      <c r="L7" s="52"/>
      <c r="M7" s="53"/>
    </row>
    <row r="8" spans="1:17" ht="19.5" customHeight="1" x14ac:dyDescent="0.4">
      <c r="A8" s="34">
        <f>+DATE(I1,K1,1)</f>
        <v>43101</v>
      </c>
      <c r="B8" s="15" t="str">
        <f>TEXT(A8,"aaa")</f>
        <v>月</v>
      </c>
      <c r="C8" s="16">
        <v>0.33333333333333331</v>
      </c>
      <c r="D8" s="16">
        <v>0.875</v>
      </c>
      <c r="E8" s="16">
        <v>4.1666666666666664E-2</v>
      </c>
      <c r="F8" s="16">
        <f>+IF(C8="","",IF(D8&lt;$F$5,(D8-C8-E8),(D8-(D8-$F$5)-C8-E8-($D$5-C8))))</f>
        <v>0.33333333333333331</v>
      </c>
      <c r="G8" s="16">
        <f>+IF(C8="","",IF(C8&lt;$D$5,($D$5-C8),0))</f>
        <v>4.1666666666666685E-2</v>
      </c>
      <c r="H8" s="16">
        <f>+IF(C8="","",IF(D8&gt;$F$5,(D8-$F$5),0))</f>
        <v>0.125</v>
      </c>
      <c r="I8" s="16">
        <v>4.1666666666666664E-2</v>
      </c>
      <c r="J8" s="15"/>
      <c r="K8" s="38" t="s">
        <v>31</v>
      </c>
      <c r="L8" s="38"/>
      <c r="M8" s="39"/>
      <c r="N8" s="5"/>
      <c r="Q8" s="6"/>
    </row>
    <row r="9" spans="1:17" ht="19.5" customHeight="1" x14ac:dyDescent="0.4">
      <c r="A9" s="34">
        <f>+A8+1</f>
        <v>43102</v>
      </c>
      <c r="B9" s="15" t="str">
        <f t="shared" ref="B9:B38" si="0">TEXT(A9,"aaa")</f>
        <v>火</v>
      </c>
      <c r="C9" s="16">
        <v>0.375</v>
      </c>
      <c r="D9" s="16">
        <v>1.0416666666666667</v>
      </c>
      <c r="E9" s="16">
        <v>4.1666666666666664E-2</v>
      </c>
      <c r="F9" s="16">
        <f t="shared" ref="F9:F38" si="1">+IF(C9="","",IF(D9&lt;$F$5,(D9-C9-E9),(D9-(D9-$F$5)-C9-E9-($D$5-C9))))</f>
        <v>0.33333333333333331</v>
      </c>
      <c r="G9" s="16">
        <f t="shared" ref="G9:G38" si="2">+IF(C9="","",IF(C9&lt;$D$5,($D$5-C9),0))</f>
        <v>0</v>
      </c>
      <c r="H9" s="16">
        <f t="shared" ref="H9:H38" si="3">+IF(C9="","",IF(D9&gt;$F$5,(D9-$F$5),0))</f>
        <v>0.29166666666666674</v>
      </c>
      <c r="I9" s="16">
        <v>0.125</v>
      </c>
      <c r="J9" s="15" t="s">
        <v>17</v>
      </c>
      <c r="K9" s="38" t="s">
        <v>26</v>
      </c>
      <c r="L9" s="38"/>
      <c r="M9" s="39"/>
      <c r="Q9" s="6"/>
    </row>
    <row r="10" spans="1:17" ht="19.5" customHeight="1" x14ac:dyDescent="0.4">
      <c r="A10" s="34">
        <f t="shared" ref="A10:A38" si="4">+A9+1</f>
        <v>43103</v>
      </c>
      <c r="B10" s="15" t="str">
        <f t="shared" si="0"/>
        <v>水</v>
      </c>
      <c r="C10" s="16">
        <v>0.375</v>
      </c>
      <c r="D10" s="16">
        <v>0.75</v>
      </c>
      <c r="E10" s="16">
        <v>4.1666666666666664E-2</v>
      </c>
      <c r="F10" s="16">
        <f t="shared" si="1"/>
        <v>0.33333333333333331</v>
      </c>
      <c r="G10" s="16">
        <f t="shared" si="2"/>
        <v>0</v>
      </c>
      <c r="H10" s="16">
        <f t="shared" si="3"/>
        <v>0</v>
      </c>
      <c r="I10" s="17"/>
      <c r="J10" s="15" t="s">
        <v>18</v>
      </c>
      <c r="K10" s="38"/>
      <c r="L10" s="38"/>
      <c r="M10" s="39"/>
    </row>
    <row r="11" spans="1:17" ht="19.5" customHeight="1" x14ac:dyDescent="0.4">
      <c r="A11" s="34">
        <f t="shared" si="4"/>
        <v>43104</v>
      </c>
      <c r="B11" s="15" t="str">
        <f t="shared" si="0"/>
        <v>木</v>
      </c>
      <c r="C11" s="16">
        <v>0.35416666666666669</v>
      </c>
      <c r="D11" s="16">
        <v>0.75</v>
      </c>
      <c r="E11" s="16">
        <v>4.1666666666666664E-2</v>
      </c>
      <c r="F11" s="16">
        <f t="shared" si="1"/>
        <v>0.33333333333333331</v>
      </c>
      <c r="G11" s="16">
        <f t="shared" si="2"/>
        <v>2.0833333333333315E-2</v>
      </c>
      <c r="H11" s="16">
        <f t="shared" si="3"/>
        <v>0</v>
      </c>
      <c r="I11" s="17"/>
      <c r="J11" s="15"/>
      <c r="K11" s="38"/>
      <c r="L11" s="38"/>
      <c r="M11" s="39"/>
    </row>
    <row r="12" spans="1:17" ht="19.5" customHeight="1" x14ac:dyDescent="0.4">
      <c r="A12" s="34">
        <f t="shared" si="4"/>
        <v>43105</v>
      </c>
      <c r="B12" s="15" t="str">
        <f t="shared" si="0"/>
        <v>金</v>
      </c>
      <c r="C12" s="16">
        <v>0.41666666666666669</v>
      </c>
      <c r="D12" s="16">
        <v>0.79166666666666663</v>
      </c>
      <c r="E12" s="16">
        <v>4.1666666666666664E-2</v>
      </c>
      <c r="F12" s="16">
        <f t="shared" si="1"/>
        <v>0.33333333333333331</v>
      </c>
      <c r="G12" s="16">
        <f t="shared" si="2"/>
        <v>0</v>
      </c>
      <c r="H12" s="16">
        <f t="shared" si="3"/>
        <v>4.166666666666663E-2</v>
      </c>
      <c r="I12" s="17"/>
      <c r="J12" s="15" t="s">
        <v>21</v>
      </c>
      <c r="K12" s="38"/>
      <c r="L12" s="38"/>
      <c r="M12" s="39"/>
    </row>
    <row r="13" spans="1:17" ht="19.5" customHeight="1" x14ac:dyDescent="0.4">
      <c r="A13" s="34">
        <f t="shared" si="4"/>
        <v>43106</v>
      </c>
      <c r="B13" s="15" t="str">
        <f t="shared" si="0"/>
        <v>土</v>
      </c>
      <c r="C13" s="16"/>
      <c r="D13" s="16"/>
      <c r="E13" s="16"/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7"/>
      <c r="J13" s="15"/>
      <c r="K13" s="38"/>
      <c r="L13" s="38"/>
      <c r="M13" s="39"/>
    </row>
    <row r="14" spans="1:17" ht="19.5" customHeight="1" x14ac:dyDescent="0.4">
      <c r="A14" s="34">
        <f t="shared" si="4"/>
        <v>43107</v>
      </c>
      <c r="B14" s="15" t="str">
        <f t="shared" si="0"/>
        <v>日</v>
      </c>
      <c r="C14" s="16"/>
      <c r="D14" s="16"/>
      <c r="E14" s="16"/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7"/>
      <c r="J14" s="15"/>
      <c r="K14" s="38"/>
      <c r="L14" s="38"/>
      <c r="M14" s="39"/>
    </row>
    <row r="15" spans="1:17" ht="19.5" customHeight="1" x14ac:dyDescent="0.4">
      <c r="A15" s="34">
        <f t="shared" si="4"/>
        <v>43108</v>
      </c>
      <c r="B15" s="15" t="str">
        <f t="shared" si="0"/>
        <v>月</v>
      </c>
      <c r="C15" s="16">
        <v>0.36458333333333331</v>
      </c>
      <c r="D15" s="16">
        <v>0.75</v>
      </c>
      <c r="E15" s="16">
        <v>4.1666666666666664E-2</v>
      </c>
      <c r="F15" s="16">
        <f t="shared" si="1"/>
        <v>0.33333333333333331</v>
      </c>
      <c r="G15" s="16">
        <f t="shared" si="2"/>
        <v>1.0416666666666685E-2</v>
      </c>
      <c r="H15" s="16">
        <f t="shared" si="3"/>
        <v>0</v>
      </c>
      <c r="I15" s="17"/>
      <c r="J15" s="15"/>
      <c r="K15" s="38"/>
      <c r="L15" s="38"/>
      <c r="M15" s="39"/>
    </row>
    <row r="16" spans="1:17" ht="19.5" customHeight="1" x14ac:dyDescent="0.4">
      <c r="A16" s="34">
        <f t="shared" si="4"/>
        <v>43109</v>
      </c>
      <c r="B16" s="15" t="str">
        <f t="shared" si="0"/>
        <v>火</v>
      </c>
      <c r="C16" s="16"/>
      <c r="D16" s="16"/>
      <c r="E16" s="16"/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7"/>
      <c r="J16" s="15" t="s">
        <v>13</v>
      </c>
      <c r="K16" s="38"/>
      <c r="L16" s="38"/>
      <c r="M16" s="39"/>
    </row>
    <row r="17" spans="1:13" ht="19.5" customHeight="1" x14ac:dyDescent="0.4">
      <c r="A17" s="34">
        <f t="shared" si="4"/>
        <v>43110</v>
      </c>
      <c r="B17" s="15" t="str">
        <f t="shared" si="0"/>
        <v>水</v>
      </c>
      <c r="C17" s="16">
        <v>0.375</v>
      </c>
      <c r="D17" s="16">
        <v>0.70833333333333337</v>
      </c>
      <c r="E17" s="16">
        <v>4.1666666666666664E-2</v>
      </c>
      <c r="F17" s="16">
        <f t="shared" si="1"/>
        <v>0.29166666666666669</v>
      </c>
      <c r="G17" s="16">
        <f t="shared" si="2"/>
        <v>0</v>
      </c>
      <c r="H17" s="16">
        <f t="shared" si="3"/>
        <v>0</v>
      </c>
      <c r="I17" s="17"/>
      <c r="J17" s="15" t="s">
        <v>23</v>
      </c>
      <c r="K17" s="38"/>
      <c r="L17" s="38"/>
      <c r="M17" s="39"/>
    </row>
    <row r="18" spans="1:13" ht="19.5" customHeight="1" x14ac:dyDescent="0.4">
      <c r="A18" s="34">
        <f t="shared" si="4"/>
        <v>43111</v>
      </c>
      <c r="B18" s="15" t="str">
        <f t="shared" si="0"/>
        <v>木</v>
      </c>
      <c r="C18" s="16">
        <v>0.35416666666666669</v>
      </c>
      <c r="D18" s="16">
        <v>0.79166666666666663</v>
      </c>
      <c r="E18" s="16">
        <v>4.1666666666666664E-2</v>
      </c>
      <c r="F18" s="16">
        <f t="shared" si="1"/>
        <v>0.33333333333333331</v>
      </c>
      <c r="G18" s="16">
        <f t="shared" si="2"/>
        <v>2.0833333333333315E-2</v>
      </c>
      <c r="H18" s="16">
        <f t="shared" si="3"/>
        <v>4.166666666666663E-2</v>
      </c>
      <c r="I18" s="17"/>
      <c r="J18" s="15"/>
      <c r="K18" s="38"/>
      <c r="L18" s="38"/>
      <c r="M18" s="39"/>
    </row>
    <row r="19" spans="1:13" ht="19.5" customHeight="1" x14ac:dyDescent="0.4">
      <c r="A19" s="34">
        <f t="shared" si="4"/>
        <v>43112</v>
      </c>
      <c r="B19" s="15" t="str">
        <f t="shared" si="0"/>
        <v>金</v>
      </c>
      <c r="C19" s="16">
        <v>0.375</v>
      </c>
      <c r="D19" s="16">
        <v>0.90625</v>
      </c>
      <c r="E19" s="16">
        <v>4.1666666666666664E-2</v>
      </c>
      <c r="F19" s="16">
        <f t="shared" si="1"/>
        <v>0.33333333333333331</v>
      </c>
      <c r="G19" s="16">
        <f t="shared" si="2"/>
        <v>0</v>
      </c>
      <c r="H19" s="16">
        <f t="shared" si="3"/>
        <v>0.15625</v>
      </c>
      <c r="I19" s="17"/>
      <c r="J19" s="15"/>
      <c r="K19" s="38"/>
      <c r="L19" s="38"/>
      <c r="M19" s="39"/>
    </row>
    <row r="20" spans="1:13" ht="19.5" customHeight="1" x14ac:dyDescent="0.4">
      <c r="A20" s="34">
        <f t="shared" si="4"/>
        <v>43113</v>
      </c>
      <c r="B20" s="15" t="str">
        <f t="shared" si="0"/>
        <v>土</v>
      </c>
      <c r="C20" s="17"/>
      <c r="D20" s="17"/>
      <c r="E20" s="17"/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7"/>
      <c r="J20" s="15"/>
      <c r="K20" s="38"/>
      <c r="L20" s="38"/>
      <c r="M20" s="39"/>
    </row>
    <row r="21" spans="1:13" ht="19.5" customHeight="1" x14ac:dyDescent="0.4">
      <c r="A21" s="34">
        <f t="shared" si="4"/>
        <v>43114</v>
      </c>
      <c r="B21" s="15" t="str">
        <f t="shared" si="0"/>
        <v>日</v>
      </c>
      <c r="C21" s="16">
        <v>0.41666666666666669</v>
      </c>
      <c r="D21" s="16">
        <v>0.5</v>
      </c>
      <c r="E21" s="16">
        <v>1.0416666666666666E-2</v>
      </c>
      <c r="F21" s="16">
        <f t="shared" si="1"/>
        <v>7.2916666666666644E-2</v>
      </c>
      <c r="G21" s="16">
        <f t="shared" si="2"/>
        <v>0</v>
      </c>
      <c r="H21" s="16">
        <f t="shared" si="3"/>
        <v>0</v>
      </c>
      <c r="I21" s="16">
        <v>7.2916666666666671E-2</v>
      </c>
      <c r="J21" s="15"/>
      <c r="K21" s="38" t="s">
        <v>30</v>
      </c>
      <c r="L21" s="38"/>
      <c r="M21" s="39"/>
    </row>
    <row r="22" spans="1:13" ht="19.5" customHeight="1" x14ac:dyDescent="0.4">
      <c r="A22" s="34">
        <f t="shared" si="4"/>
        <v>43115</v>
      </c>
      <c r="B22" s="15" t="str">
        <f t="shared" si="0"/>
        <v>月</v>
      </c>
      <c r="C22" s="17"/>
      <c r="D22" s="17"/>
      <c r="E22" s="17"/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7"/>
      <c r="J22" s="15"/>
      <c r="K22" s="38"/>
      <c r="L22" s="38"/>
      <c r="M22" s="39"/>
    </row>
    <row r="23" spans="1:13" ht="19.5" customHeight="1" x14ac:dyDescent="0.4">
      <c r="A23" s="34">
        <f t="shared" si="4"/>
        <v>43116</v>
      </c>
      <c r="B23" s="15" t="str">
        <f t="shared" si="0"/>
        <v>火</v>
      </c>
      <c r="C23" s="16">
        <v>0.3125</v>
      </c>
      <c r="D23" s="16">
        <v>1</v>
      </c>
      <c r="E23" s="16">
        <v>4.1666666666666664E-2</v>
      </c>
      <c r="F23" s="16">
        <f t="shared" si="1"/>
        <v>0.33333333333333331</v>
      </c>
      <c r="G23" s="16">
        <f t="shared" si="2"/>
        <v>6.25E-2</v>
      </c>
      <c r="H23" s="16">
        <f t="shared" si="3"/>
        <v>0.25</v>
      </c>
      <c r="I23" s="17"/>
      <c r="J23" s="15"/>
      <c r="K23" s="38"/>
      <c r="L23" s="38"/>
      <c r="M23" s="39"/>
    </row>
    <row r="24" spans="1:13" ht="19.5" customHeight="1" x14ac:dyDescent="0.4">
      <c r="A24" s="34">
        <f t="shared" si="4"/>
        <v>43117</v>
      </c>
      <c r="B24" s="15" t="str">
        <f t="shared" si="0"/>
        <v>水</v>
      </c>
      <c r="C24" s="16">
        <v>0.375</v>
      </c>
      <c r="D24" s="16">
        <v>0.75</v>
      </c>
      <c r="E24" s="16">
        <v>8.3333333333333329E-2</v>
      </c>
      <c r="F24" s="16">
        <f t="shared" si="1"/>
        <v>0.29166666666666669</v>
      </c>
      <c r="G24" s="16">
        <f t="shared" si="2"/>
        <v>0</v>
      </c>
      <c r="H24" s="16">
        <f t="shared" si="3"/>
        <v>0</v>
      </c>
      <c r="I24" s="17"/>
      <c r="J24" s="15"/>
      <c r="K24" s="38" t="s">
        <v>37</v>
      </c>
      <c r="L24" s="38"/>
      <c r="M24" s="39"/>
    </row>
    <row r="25" spans="1:13" ht="19.5" customHeight="1" x14ac:dyDescent="0.4">
      <c r="A25" s="34">
        <f t="shared" si="4"/>
        <v>43118</v>
      </c>
      <c r="B25" s="15" t="str">
        <f t="shared" si="0"/>
        <v>木</v>
      </c>
      <c r="C25" s="17"/>
      <c r="D25" s="17"/>
      <c r="E25" s="17"/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7"/>
      <c r="J25" s="15"/>
      <c r="K25" s="38"/>
      <c r="L25" s="38"/>
      <c r="M25" s="39"/>
    </row>
    <row r="26" spans="1:13" ht="19.5" customHeight="1" x14ac:dyDescent="0.4">
      <c r="A26" s="34">
        <f t="shared" si="4"/>
        <v>43119</v>
      </c>
      <c r="B26" s="15" t="str">
        <f t="shared" si="0"/>
        <v>金</v>
      </c>
      <c r="C26" s="17"/>
      <c r="D26" s="17"/>
      <c r="E26" s="17"/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7"/>
      <c r="J26" s="15"/>
      <c r="K26" s="38"/>
      <c r="L26" s="38"/>
      <c r="M26" s="39"/>
    </row>
    <row r="27" spans="1:13" ht="19.5" customHeight="1" x14ac:dyDescent="0.4">
      <c r="A27" s="34">
        <f t="shared" si="4"/>
        <v>43120</v>
      </c>
      <c r="B27" s="15" t="str">
        <f t="shared" si="0"/>
        <v>土</v>
      </c>
      <c r="C27" s="17"/>
      <c r="D27" s="17"/>
      <c r="E27" s="17"/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7"/>
      <c r="J27" s="15"/>
      <c r="K27" s="38"/>
      <c r="L27" s="38"/>
      <c r="M27" s="39"/>
    </row>
    <row r="28" spans="1:13" ht="19.5" customHeight="1" x14ac:dyDescent="0.4">
      <c r="A28" s="34">
        <f t="shared" si="4"/>
        <v>43121</v>
      </c>
      <c r="B28" s="15" t="str">
        <f t="shared" si="0"/>
        <v>日</v>
      </c>
      <c r="C28" s="17"/>
      <c r="D28" s="17"/>
      <c r="E28" s="17"/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7"/>
      <c r="J28" s="15"/>
      <c r="K28" s="38"/>
      <c r="L28" s="38"/>
      <c r="M28" s="39"/>
    </row>
    <row r="29" spans="1:13" ht="19.5" customHeight="1" x14ac:dyDescent="0.4">
      <c r="A29" s="34">
        <f t="shared" si="4"/>
        <v>43122</v>
      </c>
      <c r="B29" s="15" t="str">
        <f t="shared" si="0"/>
        <v>月</v>
      </c>
      <c r="C29" s="17"/>
      <c r="D29" s="17"/>
      <c r="E29" s="17"/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7"/>
      <c r="J29" s="15"/>
      <c r="K29" s="38"/>
      <c r="L29" s="38"/>
      <c r="M29" s="39"/>
    </row>
    <row r="30" spans="1:13" ht="19.5" customHeight="1" x14ac:dyDescent="0.4">
      <c r="A30" s="34">
        <f t="shared" si="4"/>
        <v>43123</v>
      </c>
      <c r="B30" s="15" t="str">
        <f t="shared" si="0"/>
        <v>火</v>
      </c>
      <c r="C30" s="17"/>
      <c r="D30" s="17"/>
      <c r="E30" s="17"/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7"/>
      <c r="J30" s="15"/>
      <c r="K30" s="38"/>
      <c r="L30" s="38"/>
      <c r="M30" s="39"/>
    </row>
    <row r="31" spans="1:13" ht="19.5" customHeight="1" x14ac:dyDescent="0.4">
      <c r="A31" s="34">
        <f t="shared" si="4"/>
        <v>43124</v>
      </c>
      <c r="B31" s="15" t="str">
        <f t="shared" si="0"/>
        <v>水</v>
      </c>
      <c r="C31" s="17"/>
      <c r="D31" s="17"/>
      <c r="E31" s="17"/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7"/>
      <c r="J31" s="15"/>
      <c r="K31" s="38"/>
      <c r="L31" s="38"/>
      <c r="M31" s="39"/>
    </row>
    <row r="32" spans="1:13" ht="19.5" customHeight="1" x14ac:dyDescent="0.4">
      <c r="A32" s="34">
        <f t="shared" si="4"/>
        <v>43125</v>
      </c>
      <c r="B32" s="15" t="str">
        <f t="shared" si="0"/>
        <v>木</v>
      </c>
      <c r="C32" s="17"/>
      <c r="D32" s="17"/>
      <c r="E32" s="17"/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7"/>
      <c r="J32" s="15"/>
      <c r="K32" s="38"/>
      <c r="L32" s="38"/>
      <c r="M32" s="39"/>
    </row>
    <row r="33" spans="1:13" ht="19.5" customHeight="1" x14ac:dyDescent="0.4">
      <c r="A33" s="34">
        <f t="shared" si="4"/>
        <v>43126</v>
      </c>
      <c r="B33" s="15" t="str">
        <f t="shared" si="0"/>
        <v>金</v>
      </c>
      <c r="C33" s="17"/>
      <c r="D33" s="17"/>
      <c r="E33" s="17"/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7"/>
      <c r="J33" s="15"/>
      <c r="K33" s="38"/>
      <c r="L33" s="38"/>
      <c r="M33" s="39"/>
    </row>
    <row r="34" spans="1:13" ht="19.5" customHeight="1" x14ac:dyDescent="0.4">
      <c r="A34" s="34">
        <f t="shared" si="4"/>
        <v>43127</v>
      </c>
      <c r="B34" s="15" t="str">
        <f t="shared" si="0"/>
        <v>土</v>
      </c>
      <c r="C34" s="17"/>
      <c r="D34" s="17"/>
      <c r="E34" s="17"/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7"/>
      <c r="J34" s="15"/>
      <c r="K34" s="38"/>
      <c r="L34" s="38"/>
      <c r="M34" s="39"/>
    </row>
    <row r="35" spans="1:13" ht="19.5" customHeight="1" x14ac:dyDescent="0.4">
      <c r="A35" s="34">
        <f t="shared" si="4"/>
        <v>43128</v>
      </c>
      <c r="B35" s="15" t="str">
        <f t="shared" si="0"/>
        <v>日</v>
      </c>
      <c r="C35" s="17"/>
      <c r="D35" s="17"/>
      <c r="E35" s="17"/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7"/>
      <c r="J35" s="15"/>
      <c r="K35" s="38"/>
      <c r="L35" s="38"/>
      <c r="M35" s="39"/>
    </row>
    <row r="36" spans="1:13" ht="19.5" customHeight="1" x14ac:dyDescent="0.4">
      <c r="A36" s="34">
        <f t="shared" si="4"/>
        <v>43129</v>
      </c>
      <c r="B36" s="15" t="str">
        <f t="shared" si="0"/>
        <v>月</v>
      </c>
      <c r="C36" s="17"/>
      <c r="D36" s="17"/>
      <c r="E36" s="17"/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7"/>
      <c r="J36" s="15"/>
      <c r="K36" s="38"/>
      <c r="L36" s="38"/>
      <c r="M36" s="39"/>
    </row>
    <row r="37" spans="1:13" ht="19.5" customHeight="1" x14ac:dyDescent="0.4">
      <c r="A37" s="34">
        <f t="shared" si="4"/>
        <v>43130</v>
      </c>
      <c r="B37" s="15" t="str">
        <f t="shared" si="0"/>
        <v>火</v>
      </c>
      <c r="C37" s="17"/>
      <c r="D37" s="17"/>
      <c r="E37" s="17"/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7"/>
      <c r="J37" s="15"/>
      <c r="K37" s="38"/>
      <c r="L37" s="38"/>
      <c r="M37" s="39"/>
    </row>
    <row r="38" spans="1:13" ht="19.5" customHeight="1" thickBot="1" x14ac:dyDescent="0.45">
      <c r="A38" s="35">
        <f t="shared" si="4"/>
        <v>43131</v>
      </c>
      <c r="B38" s="18" t="str">
        <f t="shared" si="0"/>
        <v>水</v>
      </c>
      <c r="C38" s="19"/>
      <c r="D38" s="19"/>
      <c r="E38" s="19"/>
      <c r="F38" s="20" t="str">
        <f t="shared" si="1"/>
        <v/>
      </c>
      <c r="G38" s="20" t="str">
        <f t="shared" si="2"/>
        <v/>
      </c>
      <c r="H38" s="20" t="str">
        <f t="shared" si="3"/>
        <v/>
      </c>
      <c r="I38" s="19"/>
      <c r="J38" s="18"/>
      <c r="K38" s="49"/>
      <c r="L38" s="49"/>
      <c r="M38" s="50"/>
    </row>
    <row r="39" spans="1:13" s="7" customFormat="1" ht="20.100000000000001" customHeight="1" thickBot="1" x14ac:dyDescent="0.45">
      <c r="A39" s="43" t="s">
        <v>12</v>
      </c>
      <c r="B39" s="44"/>
      <c r="C39" s="44"/>
      <c r="D39" s="44"/>
      <c r="E39" s="44"/>
      <c r="F39" s="21">
        <f>SUM(F8:F38)</f>
        <v>3.65625</v>
      </c>
      <c r="G39" s="21">
        <f>SUM(G8:G38)</f>
        <v>0.15625</v>
      </c>
      <c r="H39" s="21">
        <f>SUM(H8:H38)</f>
        <v>0.90625</v>
      </c>
      <c r="I39" s="22">
        <f>SUM(I8:I38)</f>
        <v>0.23958333333333331</v>
      </c>
      <c r="J39" s="41" t="s">
        <v>34</v>
      </c>
      <c r="K39" s="41"/>
      <c r="L39" s="41"/>
      <c r="M39" s="41"/>
    </row>
    <row r="40" spans="1:13" ht="8.25" customHeight="1" x14ac:dyDescent="0.4"/>
    <row r="41" spans="1:13" x14ac:dyDescent="0.4">
      <c r="A41" s="8"/>
      <c r="B41" s="42" t="s">
        <v>29</v>
      </c>
      <c r="C41" s="42"/>
      <c r="D41" s="25">
        <v>23</v>
      </c>
      <c r="E41" s="9"/>
      <c r="F41" s="42" t="s">
        <v>11</v>
      </c>
      <c r="G41" s="42"/>
      <c r="H41" s="26">
        <f>+$F$5-$D$5-L41</f>
        <v>0.33333333333333331</v>
      </c>
      <c r="I41" s="27"/>
      <c r="J41" s="42" t="s">
        <v>20</v>
      </c>
      <c r="K41" s="42"/>
      <c r="L41" s="28">
        <v>4.1666666666666664E-2</v>
      </c>
      <c r="M41" s="9"/>
    </row>
    <row r="42" spans="1:13" x14ac:dyDescent="0.4">
      <c r="B42" s="42" t="s">
        <v>15</v>
      </c>
      <c r="C42" s="42"/>
      <c r="D42" s="9">
        <f>+D41-D43-H42-H43</f>
        <v>20</v>
      </c>
      <c r="E42" s="9"/>
      <c r="F42" s="42" t="s">
        <v>10</v>
      </c>
      <c r="G42" s="42"/>
      <c r="H42" s="9">
        <f>+COUNTIF($J$8:$J$38,"有給")</f>
        <v>1</v>
      </c>
      <c r="J42" s="40" t="s">
        <v>35</v>
      </c>
      <c r="K42" s="40"/>
      <c r="L42" s="40"/>
      <c r="M42" s="40"/>
    </row>
    <row r="43" spans="1:13" x14ac:dyDescent="0.4">
      <c r="B43" s="42" t="s">
        <v>16</v>
      </c>
      <c r="C43" s="42"/>
      <c r="D43" s="9">
        <f>+COUNTIF($J$8:$J$38,"欠勤")</f>
        <v>1</v>
      </c>
      <c r="E43" s="9"/>
      <c r="F43" s="42" t="s">
        <v>9</v>
      </c>
      <c r="G43" s="42"/>
      <c r="H43" s="9">
        <f>+COUNTIF($J$8:$J$38,"特休")</f>
        <v>1</v>
      </c>
      <c r="J43" s="40"/>
      <c r="K43" s="40"/>
      <c r="L43" s="40"/>
      <c r="M43" s="40"/>
    </row>
  </sheetData>
  <mergeCells count="49">
    <mergeCell ref="K31:M31"/>
    <mergeCell ref="K16:M16"/>
    <mergeCell ref="K13:M13"/>
    <mergeCell ref="A1:G1"/>
    <mergeCell ref="K38:M38"/>
    <mergeCell ref="A5:C5"/>
    <mergeCell ref="K7:M7"/>
    <mergeCell ref="K32:M32"/>
    <mergeCell ref="K33:M33"/>
    <mergeCell ref="K34:M34"/>
    <mergeCell ref="K35:M35"/>
    <mergeCell ref="K36:M36"/>
    <mergeCell ref="K27:M27"/>
    <mergeCell ref="K28:M28"/>
    <mergeCell ref="K29:M29"/>
    <mergeCell ref="K30:M30"/>
    <mergeCell ref="K12:M12"/>
    <mergeCell ref="C3:D3"/>
    <mergeCell ref="A3:B3"/>
    <mergeCell ref="K24:M24"/>
    <mergeCell ref="K25:M25"/>
    <mergeCell ref="K26:M26"/>
    <mergeCell ref="K17:M17"/>
    <mergeCell ref="K18:M18"/>
    <mergeCell ref="K19:M19"/>
    <mergeCell ref="K20:M20"/>
    <mergeCell ref="K21:M21"/>
    <mergeCell ref="G5:M5"/>
    <mergeCell ref="I3:L3"/>
    <mergeCell ref="F3:G3"/>
    <mergeCell ref="K14:M14"/>
    <mergeCell ref="K15:M15"/>
    <mergeCell ref="K22:M22"/>
    <mergeCell ref="K8:M8"/>
    <mergeCell ref="J42:M43"/>
    <mergeCell ref="J39:M39"/>
    <mergeCell ref="B43:C43"/>
    <mergeCell ref="A39:E39"/>
    <mergeCell ref="B41:C41"/>
    <mergeCell ref="B42:C42"/>
    <mergeCell ref="F41:G41"/>
    <mergeCell ref="F42:G42"/>
    <mergeCell ref="F43:G43"/>
    <mergeCell ref="J41:K41"/>
    <mergeCell ref="K37:M37"/>
    <mergeCell ref="K23:M23"/>
    <mergeCell ref="K9:M9"/>
    <mergeCell ref="K10:M10"/>
    <mergeCell ref="K11:M11"/>
  </mergeCells>
  <phoneticPr fontId="1"/>
  <dataValidations count="2">
    <dataValidation type="list" allowBlank="1" showInputMessage="1" showErrorMessage="1" sqref="J8:J38">
      <formula1>"有給,欠勤,特休,遅刻,早退,　"</formula1>
    </dataValidation>
    <dataValidation type="list" allowBlank="1" showInputMessage="1" showErrorMessage="1" promptTitle="摘要" prompt="リストから選択" sqref="J7">
      <formula1>"有給,欠勤,特休,遅刻,早退,　"</formula1>
    </dataValidation>
  </dataValidations>
  <pageMargins left="0.28999999999999998" right="0.21" top="0.37" bottom="0.25" header="0.14000000000000001" footer="0.1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</cp:lastModifiedBy>
  <cp:lastPrinted>2018-01-17T07:33:26Z</cp:lastPrinted>
  <dcterms:created xsi:type="dcterms:W3CDTF">2017-12-06T06:54:05Z</dcterms:created>
  <dcterms:modified xsi:type="dcterms:W3CDTF">2018-01-25T09:21:02Z</dcterms:modified>
</cp:coreProperties>
</file>